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3"/>
  </bookViews>
  <sheets>
    <sheet name="sua  mau an tuyen khong ro 9" sheetId="1" state="hidden" r:id="rId1"/>
    <sheet name="Sheet1" sheetId="2" r:id="rId2"/>
    <sheet name="Mẫu BC việc theo CHV Mẫu 06" sheetId="3" r:id="rId3"/>
    <sheet name="Mẫu BC tiền theo CHV Mẫu 07" sheetId="4" r:id="rId4"/>
  </sheets>
  <definedNames/>
  <calcPr fullCalcOnLoad="1"/>
</workbook>
</file>

<file path=xl/sharedStrings.xml><?xml version="1.0" encoding="utf-8"?>
<sst xmlns="http://schemas.openxmlformats.org/spreadsheetml/2006/main" count="286" uniqueCount="145">
  <si>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</si>
  <si>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</si>
  <si>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</si>
  <si>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</si>
  <si>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</si>
  <si>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</si>
  <si>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</si>
  <si>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</si>
  <si>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</si>
  <si>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</si>
  <si>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</si>
  <si>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</si>
  <si>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</si>
  <si>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</si>
  <si>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</si>
  <si>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</si>
  <si>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</si>
  <si>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</si>
  <si>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</si>
  <si>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</si>
  <si>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</si>
  <si>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</si>
  <si>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</si>
  <si>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</si>
  <si>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</si>
  <si>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</si>
  <si>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</si>
  <si>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</si>
  <si>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</si>
  <si>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</si>
  <si>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</si>
  <si>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</si>
  <si>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</si>
  <si>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</si>
  <si>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</si>
  <si>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</si>
  <si>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</si>
  <si>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</si>
  <si>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</si>
  <si>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</si>
  <si>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</si>
  <si>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</si>
  <si>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</si>
  <si>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</si>
  <si>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</si>
  <si>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</si>
  <si>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</si>
  <si>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</si>
  <si>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</si>
  <si>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</si>
  <si>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</si>
  <si>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</si>
  <si>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</si>
  <si>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</si>
  <si>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</si>
  <si>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</si>
  <si>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</si>
  <si>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</si>
  <si>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</si>
  <si>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</si>
  <si>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</si>
  <si>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</si>
  <si>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</si>
  <si>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</si>
  <si>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</si>
  <si>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</si>
  <si>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</si>
  <si>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</si>
  <si>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</si>
  <si>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</si>
  <si>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</si>
  <si>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</si>
  <si>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</si>
  <si>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</si>
  <si>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</si>
  <si>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</si>
  <si>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</si>
  <si>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</si>
  <si>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</si>
  <si>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</si>
  <si>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</si>
  <si>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Trần thùy Giang</t>
  </si>
  <si>
    <t>Nguyễn Minh Lương</t>
  </si>
  <si>
    <t>Vũ Tiến Hải</t>
  </si>
  <si>
    <t>Chi cục Vũ Thư</t>
  </si>
  <si>
    <t>Phạm Quang Huy</t>
  </si>
  <si>
    <t>Nguyễn Văn Toán</t>
  </si>
  <si>
    <t>Chi cục Kiến Xương</t>
  </si>
  <si>
    <t>Nguyễn Thị Thu Hiền</t>
  </si>
  <si>
    <t>Phạm Thế Hoành</t>
  </si>
  <si>
    <t>Đỗ Minh Tiến</t>
  </si>
  <si>
    <t>Trần Mạnh Hùng</t>
  </si>
  <si>
    <t>Chi cục Tiền Hải</t>
  </si>
  <si>
    <t>Lý Thị Thược</t>
  </si>
  <si>
    <t>Nguyễn Văn Hiến</t>
  </si>
  <si>
    <t>Lý Thị Ngọc Thơ</t>
  </si>
  <si>
    <t>Đặng Hồng Hải</t>
  </si>
  <si>
    <t>Đinh Quanh Hàn</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</si>
  <si>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</si>
  <si>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</si>
  <si>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</si>
  <si>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</si>
  <si>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</si>
  <si>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</si>
  <si>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</si>
  <si>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</si>
  <si>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</si>
  <si>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</si>
  <si>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</si>
  <si>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Lê</t>
  </si>
  <si>
    <t>Ngô Quang Toản</t>
  </si>
  <si>
    <t>Lê Miền Đông</t>
  </si>
  <si>
    <t>Hà Thành</t>
  </si>
  <si>
    <t>Trần Mạnh Thắng</t>
  </si>
  <si>
    <t>Bùi Minh Toàn</t>
  </si>
  <si>
    <t>Chấp hành viên Dân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</si>
  <si>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</si>
  <si>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</si>
  <si>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</si>
  <si>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</si>
  <si>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</si>
  <si>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</si>
  <si>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</si>
  <si>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</si>
  <si>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</si>
  <si>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</si>
  <si>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</si>
  <si>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</si>
  <si>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t>Hoàng Văn Khương</t>
  </si>
  <si>
    <t>CHV Nga</t>
  </si>
  <si>
    <t>CHV  Hạ</t>
  </si>
  <si>
    <t>CHV Gương</t>
  </si>
  <si>
    <t>CHV Huy</t>
  </si>
  <si>
    <t>CHV Thắng</t>
  </si>
  <si>
    <t>CHV Lưu</t>
  </si>
  <si>
    <t>CHV Hoàng Xuân Huân</t>
  </si>
  <si>
    <t>Trần Xuân Thúy</t>
  </si>
  <si>
    <t>Ng T M Hương</t>
  </si>
  <si>
    <t>Đơn vị  báo cáo:</t>
  </si>
  <si>
    <t>Đinh Quang Hàn</t>
  </si>
  <si>
    <t>Cục THADS tỉnh Thái Bình</t>
  </si>
  <si>
    <t>Tổng cục THADS</t>
  </si>
  <si>
    <t>Đơn vị nhận báo cáo:</t>
  </si>
  <si>
    <t>Thái Bình, ngày 06 tháng 03 năm 2017</t>
  </si>
  <si>
    <t>05 tháng / năm 2017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</si>
</sst>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0">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30" borderId="0" xfId="0" applyNumberFormat="1" applyFont="1" applyFill="1" applyBorder="1" applyAlignment="1">
      <alignment/>
    </xf>
    <xf numFmtId="49" fontId="0" fillId="30" borderId="0" xfId="0" applyNumberFormat="1" applyFont="1" applyFill="1" applyAlignment="1">
      <alignment/>
    </xf>
    <xf numFmtId="49" fontId="0" fillId="30" borderId="0" xfId="0" applyNumberFormat="1" applyFont="1" applyFill="1" applyBorder="1" applyAlignment="1">
      <alignment horizontal="center"/>
    </xf>
    <xf numFmtId="49" fontId="0" fillId="30" borderId="0" xfId="0" applyNumberFormat="1" applyFont="1" applyFill="1" applyAlignment="1">
      <alignment/>
    </xf>
    <xf numFmtId="49" fontId="0" fillId="30" borderId="0" xfId="0" applyNumberFormat="1" applyFont="1" applyFill="1" applyBorder="1" applyAlignment="1">
      <alignment/>
    </xf>
    <xf numFmtId="49" fontId="14" fillId="30" borderId="0" xfId="0" applyNumberFormat="1" applyFont="1" applyFill="1" applyAlignment="1">
      <alignment/>
    </xf>
    <xf numFmtId="49" fontId="6" fillId="30" borderId="10" xfId="0" applyNumberFormat="1" applyFont="1" applyFill="1" applyBorder="1" applyAlignment="1" applyProtection="1">
      <alignment horizontal="center" vertical="center"/>
      <protection/>
    </xf>
    <xf numFmtId="49" fontId="6" fillId="30" borderId="10" xfId="0" applyNumberFormat="1" applyFont="1" applyFill="1" applyBorder="1" applyAlignment="1" applyProtection="1">
      <alignment vertical="center"/>
      <protection/>
    </xf>
    <xf numFmtId="49" fontId="4" fillId="30" borderId="10" xfId="0" applyNumberFormat="1" applyFont="1" applyFill="1" applyBorder="1" applyAlignment="1" applyProtection="1">
      <alignment vertical="center"/>
      <protection/>
    </xf>
    <xf numFmtId="49" fontId="0" fillId="30" borderId="0" xfId="0" applyNumberFormat="1" applyFont="1" applyFill="1" applyBorder="1" applyAlignment="1">
      <alignment wrapText="1"/>
    </xf>
    <xf numFmtId="49" fontId="4" fillId="30" borderId="0" xfId="0" applyNumberFormat="1" applyFont="1" applyFill="1" applyAlignment="1">
      <alignment wrapText="1"/>
    </xf>
    <xf numFmtId="49" fontId="0" fillId="30" borderId="0" xfId="0" applyNumberFormat="1" applyFont="1" applyFill="1" applyAlignment="1">
      <alignment horizontal="center"/>
    </xf>
    <xf numFmtId="49" fontId="3" fillId="30" borderId="0" xfId="0" applyNumberFormat="1" applyFont="1" applyFill="1" applyAlignment="1">
      <alignment/>
    </xf>
    <xf numFmtId="0" fontId="0" fillId="30" borderId="10" xfId="0" applyNumberFormat="1" applyFont="1" applyFill="1" applyBorder="1" applyAlignment="1" applyProtection="1">
      <alignment vertical="center"/>
      <protection/>
    </xf>
    <xf numFmtId="3" fontId="6" fillId="31" borderId="10" xfId="0" applyNumberFormat="1" applyFont="1" applyFill="1" applyBorder="1" applyAlignment="1" applyProtection="1">
      <alignment horizontal="center" shrinkToFit="1"/>
      <protection locked="0"/>
    </xf>
    <xf numFmtId="3" fontId="6" fillId="31"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31"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31" borderId="10" xfId="42" applyNumberFormat="1" applyFont="1" applyFill="1" applyBorder="1" applyAlignment="1" applyProtection="1">
      <alignment horizontal="right" shrinkToFit="1"/>
      <protection hidden="1"/>
    </xf>
    <xf numFmtId="41" fontId="22" fillId="31" borderId="10" xfId="0" applyNumberFormat="1" applyFont="1" applyFill="1" applyBorder="1" applyAlignment="1" applyProtection="1">
      <alignment horizontal="center" vertical="center" shrinkToFit="1"/>
      <protection/>
    </xf>
    <xf numFmtId="41" fontId="3" fillId="31" borderId="10" xfId="0" applyNumberFormat="1" applyFont="1" applyFill="1" applyBorder="1" applyAlignment="1" applyProtection="1">
      <alignment horizontal="right" vertical="center" shrinkToFit="1"/>
      <protection/>
    </xf>
    <xf numFmtId="41" fontId="0" fillId="31"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30" borderId="0" xfId="0" applyNumberFormat="1" applyFont="1" applyFill="1" applyBorder="1" applyAlignment="1">
      <alignment horizontal="center" wrapText="1"/>
    </xf>
    <xf numFmtId="0" fontId="0" fillId="0" borderId="10" xfId="0" applyBorder="1" applyAlignment="1">
      <alignment/>
    </xf>
    <xf numFmtId="0" fontId="0" fillId="31" borderId="10" xfId="0" applyFill="1" applyBorder="1" applyAlignment="1">
      <alignment/>
    </xf>
    <xf numFmtId="0" fontId="18" fillId="31" borderId="10" xfId="0" applyFont="1" applyFill="1" applyBorder="1" applyAlignment="1">
      <alignment/>
    </xf>
    <xf numFmtId="0" fontId="0" fillId="0" borderId="15" xfId="0" applyFill="1" applyBorder="1" applyAlignment="1">
      <alignment/>
    </xf>
    <xf numFmtId="0" fontId="14" fillId="30" borderId="0" xfId="0" applyNumberFormat="1" applyFont="1" applyFill="1" applyBorder="1" applyAlignment="1">
      <alignment horizontal="center" wrapText="1"/>
    </xf>
    <xf numFmtId="0" fontId="0" fillId="30" borderId="0" xfId="0" applyNumberFormat="1" applyFont="1" applyFill="1" applyBorder="1" applyAlignment="1">
      <alignment/>
    </xf>
    <xf numFmtId="0" fontId="1" fillId="30" borderId="0" xfId="0" applyNumberFormat="1" applyFont="1" applyFill="1" applyBorder="1" applyAlignment="1">
      <alignment/>
    </xf>
    <xf numFmtId="0" fontId="3" fillId="30" borderId="0" xfId="0" applyNumberFormat="1" applyFont="1" applyFill="1" applyBorder="1" applyAlignment="1">
      <alignment/>
    </xf>
    <xf numFmtId="0" fontId="13" fillId="30" borderId="0" xfId="0" applyNumberFormat="1" applyFont="1" applyFill="1" applyBorder="1" applyAlignment="1">
      <alignment horizontal="center" wrapText="1"/>
    </xf>
    <xf numFmtId="0" fontId="2" fillId="30" borderId="0" xfId="0" applyNumberFormat="1" applyFont="1" applyFill="1" applyBorder="1" applyAlignment="1">
      <alignment/>
    </xf>
    <xf numFmtId="0" fontId="0" fillId="30" borderId="0" xfId="0" applyNumberFormat="1" applyFont="1" applyFill="1" applyAlignment="1">
      <alignment/>
    </xf>
    <xf numFmtId="0" fontId="0" fillId="30" borderId="0" xfId="0" applyNumberFormat="1" applyFont="1" applyFill="1" applyAlignment="1">
      <alignment/>
    </xf>
    <xf numFmtId="0" fontId="4" fillId="30" borderId="0" xfId="0" applyNumberFormat="1" applyFont="1" applyFill="1" applyAlignment="1">
      <alignment wrapText="1"/>
    </xf>
    <xf numFmtId="0" fontId="0" fillId="31" borderId="15" xfId="0" applyFill="1" applyBorder="1" applyAlignment="1">
      <alignment/>
    </xf>
    <xf numFmtId="0" fontId="14" fillId="30" borderId="0" xfId="0" applyNumberFormat="1" applyFont="1" applyFill="1" applyBorder="1" applyAlignment="1">
      <alignment vertical="center"/>
    </xf>
    <xf numFmtId="0" fontId="13" fillId="30" borderId="0" xfId="0" applyNumberFormat="1" applyFont="1" applyFill="1" applyBorder="1" applyAlignment="1">
      <alignment wrapText="1"/>
    </xf>
    <xf numFmtId="0" fontId="13" fillId="30" borderId="0" xfId="0" applyNumberFormat="1" applyFont="1" applyFill="1" applyBorder="1" applyAlignment="1">
      <alignment vertical="center"/>
    </xf>
    <xf numFmtId="49" fontId="0" fillId="30" borderId="0" xfId="0" applyNumberFormat="1" applyFill="1" applyBorder="1" applyAlignment="1">
      <alignment/>
    </xf>
    <xf numFmtId="49" fontId="8" fillId="30" borderId="13" xfId="0" applyNumberFormat="1" applyFont="1" applyFill="1" applyBorder="1" applyAlignment="1" applyProtection="1">
      <alignment horizontal="center" vertical="center"/>
      <protection/>
    </xf>
    <xf numFmtId="49" fontId="0" fillId="30" borderId="0" xfId="0" applyNumberFormat="1" applyFont="1" applyFill="1" applyBorder="1" applyAlignment="1">
      <alignment/>
    </xf>
    <xf numFmtId="9" fontId="0" fillId="31" borderId="10" xfId="59" applyFont="1" applyFill="1" applyBorder="1" applyAlignment="1">
      <alignment shrinkToFit="1"/>
    </xf>
    <xf numFmtId="41" fontId="5" fillId="0" borderId="0" xfId="0" applyNumberFormat="1" applyFont="1" applyFill="1" applyAlignment="1" applyProtection="1">
      <alignment/>
      <protection locked="0"/>
    </xf>
    <xf numFmtId="41" fontId="3" fillId="31" borderId="10" xfId="42" applyNumberFormat="1" applyFont="1" applyFill="1" applyBorder="1" applyAlignment="1" applyProtection="1">
      <alignment horizontal="right" shrinkToFit="1"/>
      <protection hidden="1"/>
    </xf>
    <xf numFmtId="41" fontId="0" fillId="0" borderId="10" xfId="0" applyNumberFormat="1" applyFont="1" applyFill="1" applyBorder="1" applyAlignment="1" applyProtection="1">
      <alignment horizontal="right" vertical="center" shrinkToFit="1"/>
      <protection/>
    </xf>
    <xf numFmtId="41" fontId="0" fillId="0" borderId="10" xfId="42" applyNumberFormat="1" applyFont="1" applyFill="1" applyBorder="1" applyAlignment="1" applyProtection="1">
      <alignment horizontal="right" shrinkToFit="1"/>
      <protection hidden="1"/>
    </xf>
    <xf numFmtId="41" fontId="3" fillId="0" borderId="10" xfId="42" applyNumberFormat="1" applyFont="1" applyFill="1" applyBorder="1" applyAlignment="1" applyProtection="1">
      <alignment horizontal="right" shrinkToFit="1"/>
      <protection hidden="1"/>
    </xf>
    <xf numFmtId="41" fontId="0" fillId="31" borderId="10" xfId="0" applyNumberFormat="1" applyFont="1" applyFill="1" applyBorder="1" applyAlignment="1" applyProtection="1">
      <alignment horizontal="right" vertical="center" shrinkToFit="1"/>
      <protection/>
    </xf>
    <xf numFmtId="41" fontId="0" fillId="31" borderId="10" xfId="42" applyNumberFormat="1" applyFont="1" applyFill="1" applyBorder="1" applyAlignment="1" applyProtection="1">
      <alignment horizontal="right" shrinkToFit="1"/>
      <protection hidden="1"/>
    </xf>
    <xf numFmtId="41" fontId="0" fillId="0" borderId="10" xfId="42" applyNumberFormat="1" applyFont="1" applyFill="1" applyBorder="1" applyAlignment="1" applyProtection="1">
      <alignment horizontal="right" shrinkToFit="1"/>
      <protection locked="0"/>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6"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4" fillId="30" borderId="0" xfId="0" applyNumberFormat="1" applyFont="1" applyFill="1" applyBorder="1" applyAlignment="1">
      <alignment horizontal="center" wrapText="1"/>
    </xf>
    <xf numFmtId="0" fontId="13" fillId="30" borderId="0" xfId="0" applyNumberFormat="1" applyFont="1" applyFill="1" applyBorder="1" applyAlignment="1">
      <alignment horizontal="center" wrapText="1"/>
    </xf>
    <xf numFmtId="0" fontId="13" fillId="30" borderId="0" xfId="0" applyNumberFormat="1" applyFont="1" applyFill="1" applyBorder="1" applyAlignment="1">
      <alignment horizontal="center" vertical="center"/>
    </xf>
    <xf numFmtId="49" fontId="13" fillId="30" borderId="0" xfId="0" applyNumberFormat="1" applyFont="1" applyFill="1" applyAlignment="1">
      <alignment horizontal="center"/>
    </xf>
    <xf numFmtId="49" fontId="13" fillId="30" borderId="0" xfId="0" applyNumberFormat="1" applyFont="1" applyFill="1" applyAlignment="1">
      <alignment horizontal="center" wrapText="1"/>
    </xf>
    <xf numFmtId="0" fontId="14" fillId="30" borderId="0" xfId="0" applyNumberFormat="1" applyFont="1" applyFill="1" applyAlignment="1">
      <alignment horizontal="center"/>
    </xf>
    <xf numFmtId="49" fontId="21"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xf>
    <xf numFmtId="49" fontId="0" fillId="30" borderId="0" xfId="0" applyNumberFormat="1" applyFont="1" applyFill="1" applyAlignment="1">
      <alignment horizontal="left"/>
    </xf>
    <xf numFmtId="0" fontId="0" fillId="30" borderId="0" xfId="0" applyNumberFormat="1" applyFill="1" applyBorder="1" applyAlignment="1">
      <alignment horizontal="left" wrapText="1"/>
    </xf>
    <xf numFmtId="0" fontId="0" fillId="30" borderId="0" xfId="0" applyNumberFormat="1" applyFont="1" applyFill="1" applyBorder="1" applyAlignment="1">
      <alignment horizontal="left" wrapText="1"/>
    </xf>
    <xf numFmtId="0" fontId="14" fillId="30" borderId="0" xfId="0" applyNumberFormat="1" applyFont="1" applyFill="1" applyBorder="1" applyAlignment="1">
      <alignment horizontal="center" vertical="center"/>
    </xf>
    <xf numFmtId="49" fontId="14" fillId="30" borderId="17" xfId="0" applyNumberFormat="1" applyFont="1" applyFill="1" applyBorder="1" applyAlignment="1">
      <alignment horizontal="center" wrapText="1"/>
    </xf>
    <xf numFmtId="49" fontId="21" fillId="30" borderId="10" xfId="0" applyNumberFormat="1" applyFont="1" applyFill="1" applyBorder="1" applyAlignment="1" applyProtection="1">
      <alignment horizontal="center" vertical="center" wrapText="1"/>
      <protection/>
    </xf>
    <xf numFmtId="49" fontId="14" fillId="30" borderId="17" xfId="0" applyNumberFormat="1" applyFont="1" applyFill="1" applyBorder="1" applyAlignment="1">
      <alignment horizontal="center" vertical="center"/>
    </xf>
    <xf numFmtId="49" fontId="0" fillId="30" borderId="0" xfId="0" applyNumberFormat="1" applyFill="1" applyBorder="1" applyAlignment="1">
      <alignment horizontal="left" wrapText="1"/>
    </xf>
    <xf numFmtId="49" fontId="0" fillId="30" borderId="0" xfId="0" applyNumberFormat="1" applyFont="1" applyFill="1" applyBorder="1" applyAlignment="1">
      <alignment horizontal="left" wrapText="1"/>
    </xf>
    <xf numFmtId="49" fontId="6" fillId="30" borderId="23" xfId="0" applyNumberFormat="1" applyFont="1" applyFill="1" applyBorder="1" applyAlignment="1" applyProtection="1">
      <alignment horizontal="center" vertical="center" wrapText="1"/>
      <protection/>
    </xf>
    <xf numFmtId="49" fontId="6" fillId="30" borderId="24" xfId="0" applyNumberFormat="1" applyFont="1" applyFill="1" applyBorder="1" applyAlignment="1" applyProtection="1">
      <alignment horizontal="center" vertical="center" wrapText="1"/>
      <protection/>
    </xf>
    <xf numFmtId="49" fontId="3" fillId="30" borderId="14" xfId="0" applyNumberFormat="1" applyFont="1" applyFill="1" applyBorder="1" applyAlignment="1" applyProtection="1">
      <alignment horizontal="center" vertical="center" wrapText="1"/>
      <protection/>
    </xf>
    <xf numFmtId="49" fontId="3" fillId="30" borderId="16" xfId="0" applyNumberFormat="1" applyFont="1" applyFill="1" applyBorder="1" applyAlignment="1" applyProtection="1">
      <alignment horizontal="center" vertical="center" wrapText="1"/>
      <protection/>
    </xf>
    <xf numFmtId="0" fontId="7" fillId="30" borderId="10" xfId="0" applyNumberFormat="1" applyFont="1" applyFill="1" applyBorder="1" applyAlignment="1">
      <alignment horizontal="center" vertical="center" wrapText="1"/>
    </xf>
    <xf numFmtId="49" fontId="11" fillId="30" borderId="10" xfId="0" applyNumberFormat="1" applyFont="1" applyFill="1" applyBorder="1" applyAlignment="1" applyProtection="1">
      <alignment horizontal="center" vertical="center" wrapText="1"/>
      <protection/>
    </xf>
    <xf numFmtId="49" fontId="11" fillId="30" borderId="10" xfId="0" applyNumberFormat="1" applyFont="1" applyFill="1" applyBorder="1" applyAlignment="1">
      <alignment horizontal="center" vertical="center" wrapText="1"/>
    </xf>
    <xf numFmtId="49" fontId="13" fillId="30" borderId="0" xfId="0" applyNumberFormat="1" applyFont="1" applyFill="1" applyBorder="1" applyAlignment="1">
      <alignment horizontal="center" vertical="center"/>
    </xf>
    <xf numFmtId="49" fontId="13" fillId="30" borderId="0" xfId="0" applyNumberFormat="1" applyFont="1" applyFill="1" applyBorder="1" applyAlignment="1">
      <alignment horizontal="center" wrapText="1"/>
    </xf>
    <xf numFmtId="49" fontId="8" fillId="30" borderId="10" xfId="0" applyNumberFormat="1" applyFont="1" applyFill="1" applyBorder="1" applyAlignment="1" applyProtection="1">
      <alignment horizontal="center" vertical="center" wrapText="1"/>
      <protection/>
    </xf>
    <xf numFmtId="49" fontId="8" fillId="30" borderId="10" xfId="0" applyNumberFormat="1" applyFont="1" applyFill="1" applyBorder="1" applyAlignment="1">
      <alignment horizontal="center" vertical="center" wrapText="1"/>
    </xf>
    <xf numFmtId="0" fontId="14" fillId="30" borderId="17" xfId="0" applyNumberFormat="1" applyFont="1" applyFill="1" applyBorder="1" applyAlignment="1">
      <alignment horizontal="center" vertical="center"/>
    </xf>
    <xf numFmtId="49" fontId="0" fillId="30" borderId="0" xfId="0" applyNumberFormat="1" applyFont="1" applyFill="1" applyBorder="1" applyAlignment="1">
      <alignment horizontal="center"/>
    </xf>
    <xf numFmtId="1" fontId="0" fillId="30"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3049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3049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3049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0" t="s">
        <v>14</v>
      </c>
      <c r="B1" s="90"/>
      <c r="C1" s="96" t="s">
        <v>45</v>
      </c>
      <c r="D1" s="96"/>
      <c r="E1" s="96"/>
      <c r="F1" s="91" t="s">
        <v>41</v>
      </c>
      <c r="G1" s="91"/>
      <c r="H1" s="91"/>
    </row>
    <row r="2" spans="1:8" ht="33.75" customHeight="1">
      <c r="A2" s="92" t="s">
        <v>48</v>
      </c>
      <c r="B2" s="92"/>
      <c r="C2" s="96"/>
      <c r="D2" s="96"/>
      <c r="E2" s="96"/>
      <c r="F2" s="93" t="s">
        <v>42</v>
      </c>
      <c r="G2" s="93"/>
      <c r="H2" s="93"/>
    </row>
    <row r="3" spans="1:8" ht="19.5" customHeight="1">
      <c r="A3" s="4" t="s">
        <v>36</v>
      </c>
      <c r="B3" s="4"/>
      <c r="C3" s="22"/>
      <c r="D3" s="22"/>
      <c r="E3" s="22"/>
      <c r="F3" s="93" t="s">
        <v>43</v>
      </c>
      <c r="G3" s="93"/>
      <c r="H3" s="93"/>
    </row>
    <row r="4" spans="1:8" s="5" customFormat="1" ht="19.5" customHeight="1">
      <c r="A4" s="4"/>
      <c r="B4" s="4"/>
      <c r="D4" s="6"/>
      <c r="F4" s="7" t="s">
        <v>44</v>
      </c>
      <c r="G4" s="7"/>
      <c r="H4" s="7"/>
    </row>
    <row r="5" spans="1:8" s="21" customFormat="1" ht="36" customHeight="1">
      <c r="A5" s="109" t="s">
        <v>32</v>
      </c>
      <c r="B5" s="110"/>
      <c r="C5" s="113" t="s">
        <v>39</v>
      </c>
      <c r="D5" s="114"/>
      <c r="E5" s="115" t="s">
        <v>38</v>
      </c>
      <c r="F5" s="115"/>
      <c r="G5" s="115"/>
      <c r="H5" s="95"/>
    </row>
    <row r="6" spans="1:8" s="21" customFormat="1" ht="20.25" customHeight="1">
      <c r="A6" s="111"/>
      <c r="B6" s="112"/>
      <c r="C6" s="97" t="s">
        <v>2</v>
      </c>
      <c r="D6" s="97" t="s">
        <v>46</v>
      </c>
      <c r="E6" s="94" t="s">
        <v>40</v>
      </c>
      <c r="F6" s="95"/>
      <c r="G6" s="94" t="s">
        <v>47</v>
      </c>
      <c r="H6" s="95"/>
    </row>
    <row r="7" spans="1:8" s="21" customFormat="1" ht="52.5" customHeight="1">
      <c r="A7" s="111"/>
      <c r="B7" s="112"/>
      <c r="C7" s="98"/>
      <c r="D7" s="98"/>
      <c r="E7" s="3" t="s">
        <v>2</v>
      </c>
      <c r="F7" s="3" t="s">
        <v>6</v>
      </c>
      <c r="G7" s="3" t="s">
        <v>2</v>
      </c>
      <c r="H7" s="3" t="s">
        <v>6</v>
      </c>
    </row>
    <row r="8" spans="1:8" ht="15" customHeight="1">
      <c r="A8" s="100" t="s">
        <v>4</v>
      </c>
      <c r="B8" s="101"/>
      <c r="C8" s="8">
        <v>1</v>
      </c>
      <c r="D8" s="8" t="s">
        <v>25</v>
      </c>
      <c r="E8" s="8" t="s">
        <v>26</v>
      </c>
      <c r="F8" s="8" t="s">
        <v>33</v>
      </c>
      <c r="G8" s="8" t="s">
        <v>34</v>
      </c>
      <c r="H8" s="8" t="s">
        <v>35</v>
      </c>
    </row>
    <row r="9" spans="1:8" ht="26.25" customHeight="1">
      <c r="A9" s="102" t="s">
        <v>19</v>
      </c>
      <c r="B9" s="103"/>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26</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04" t="s">
        <v>31</v>
      </c>
      <c r="C16" s="104"/>
      <c r="D16" s="24"/>
      <c r="E16" s="106" t="s">
        <v>12</v>
      </c>
      <c r="F16" s="106"/>
      <c r="G16" s="106"/>
      <c r="H16" s="106"/>
    </row>
    <row r="17" spans="2:8" ht="15.75" customHeight="1">
      <c r="B17" s="104"/>
      <c r="C17" s="104"/>
      <c r="D17" s="24"/>
      <c r="E17" s="107" t="s">
        <v>21</v>
      </c>
      <c r="F17" s="107"/>
      <c r="G17" s="107"/>
      <c r="H17" s="107"/>
    </row>
    <row r="18" spans="2:8" s="25" customFormat="1" ht="15.75" customHeight="1">
      <c r="B18" s="104"/>
      <c r="C18" s="104"/>
      <c r="D18" s="26"/>
      <c r="E18" s="108" t="s">
        <v>30</v>
      </c>
      <c r="F18" s="108"/>
      <c r="G18" s="108"/>
      <c r="H18" s="108"/>
    </row>
    <row r="20" ht="15.75">
      <c r="B20" s="17"/>
    </row>
    <row r="22" ht="15.75" hidden="1">
      <c r="A22" s="18" t="s">
        <v>22</v>
      </c>
    </row>
    <row r="23" spans="1:3" ht="15.75" hidden="1">
      <c r="A23" s="19"/>
      <c r="B23" s="105" t="s">
        <v>27</v>
      </c>
      <c r="C23" s="105"/>
    </row>
    <row r="24" spans="1:8" ht="15.75" customHeight="1" hidden="1">
      <c r="A24" s="20" t="s">
        <v>13</v>
      </c>
      <c r="B24" s="99" t="s">
        <v>28</v>
      </c>
      <c r="C24" s="99"/>
      <c r="D24" s="20"/>
      <c r="E24" s="20"/>
      <c r="F24" s="20"/>
      <c r="G24" s="20"/>
      <c r="H24" s="20"/>
    </row>
    <row r="25" spans="1:8" ht="15" customHeight="1" hidden="1">
      <c r="A25" s="20"/>
      <c r="B25" s="99" t="s">
        <v>29</v>
      </c>
      <c r="C25" s="99"/>
      <c r="D25" s="99"/>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00390625" defaultRowHeight="15.75"/>
  <cols>
    <col min="1" max="1" width="23.50390625" style="0" customWidth="1"/>
    <col min="2" max="2" width="66.125" style="0" customWidth="1"/>
  </cols>
  <sheetData>
    <row r="2" spans="1:2" ht="62.25" customHeight="1">
      <c r="A2" s="116" t="s">
        <v>117</v>
      </c>
      <c r="B2" s="116"/>
    </row>
    <row r="3" spans="1:2" ht="22.5" customHeight="1">
      <c r="A3" s="61" t="s">
        <v>118</v>
      </c>
      <c r="B3" s="62" t="s">
        <v>144</v>
      </c>
    </row>
    <row r="4" spans="1:2" ht="22.5" customHeight="1">
      <c r="A4" s="61" t="s">
        <v>119</v>
      </c>
      <c r="B4" s="62" t="s">
        <v>140</v>
      </c>
    </row>
    <row r="5" spans="1:2" ht="22.5" customHeight="1">
      <c r="A5" s="61" t="s">
        <v>120</v>
      </c>
      <c r="B5" s="63" t="s">
        <v>112</v>
      </c>
    </row>
    <row r="6" spans="1:2" ht="22.5" customHeight="1">
      <c r="A6" s="61" t="s">
        <v>121</v>
      </c>
      <c r="B6" s="63" t="s">
        <v>75</v>
      </c>
    </row>
    <row r="7" spans="1:2" ht="22.5" customHeight="1">
      <c r="A7" s="61" t="s">
        <v>122</v>
      </c>
      <c r="B7" s="63" t="s">
        <v>126</v>
      </c>
    </row>
    <row r="8" spans="1:2" ht="15.75">
      <c r="A8" s="64" t="s">
        <v>123</v>
      </c>
      <c r="B8" s="74" t="s">
        <v>143</v>
      </c>
    </row>
    <row r="9" ht="15.75">
      <c r="B9" s="63" t="s">
        <v>127</v>
      </c>
    </row>
    <row r="10" spans="1:2" ht="62.25" customHeight="1">
      <c r="A10" s="117" t="s">
        <v>124</v>
      </c>
      <c r="B10" s="117"/>
    </row>
    <row r="11" spans="1:2" ht="15.75">
      <c r="A11" s="118" t="s">
        <v>125</v>
      </c>
      <c r="B11" s="118"/>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9"/>
  </sheetPr>
  <dimension ref="A1:V78"/>
  <sheetViews>
    <sheetView zoomScale="85" zoomScaleNormal="85" zoomScalePageLayoutView="0" workbookViewId="0" topLeftCell="A1">
      <selection activeCell="U14" sqref="U14:U21"/>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75390625" style="28" customWidth="1"/>
    <col min="19" max="19" width="4.75390625" style="28" customWidth="1"/>
    <col min="20" max="16384" width="9.00390625" style="28" customWidth="1"/>
  </cols>
  <sheetData>
    <row r="1" spans="1:19" ht="20.25" customHeight="1">
      <c r="A1" s="30" t="s">
        <v>15</v>
      </c>
      <c r="B1" s="30"/>
      <c r="C1" s="30"/>
      <c r="E1" s="122" t="s">
        <v>37</v>
      </c>
      <c r="F1" s="122"/>
      <c r="G1" s="122"/>
      <c r="H1" s="122"/>
      <c r="I1" s="122"/>
      <c r="J1" s="122"/>
      <c r="K1" s="122"/>
      <c r="L1" s="122"/>
      <c r="M1" s="122"/>
      <c r="N1" s="122"/>
      <c r="O1" s="122"/>
      <c r="P1" s="78" t="s">
        <v>138</v>
      </c>
      <c r="Q1" s="31"/>
      <c r="R1" s="31"/>
      <c r="S1" s="31"/>
    </row>
    <row r="2" spans="1:19" ht="17.25" customHeight="1">
      <c r="A2" s="127" t="s">
        <v>73</v>
      </c>
      <c r="B2" s="127"/>
      <c r="C2" s="127"/>
      <c r="D2" s="127"/>
      <c r="E2" s="123" t="s">
        <v>20</v>
      </c>
      <c r="F2" s="123"/>
      <c r="G2" s="123"/>
      <c r="H2" s="123"/>
      <c r="I2" s="123"/>
      <c r="J2" s="123"/>
      <c r="K2" s="123"/>
      <c r="L2" s="123"/>
      <c r="M2" s="123"/>
      <c r="N2" s="123"/>
      <c r="O2" s="123"/>
      <c r="P2" s="128" t="str">
        <f>Sheet1!B4</f>
        <v>Cục THADS tỉnh Thái Bình</v>
      </c>
      <c r="Q2" s="129"/>
      <c r="R2" s="129"/>
      <c r="S2" s="129"/>
    </row>
    <row r="3" spans="1:19" ht="14.25" customHeight="1">
      <c r="A3" s="127" t="s">
        <v>74</v>
      </c>
      <c r="B3" s="127"/>
      <c r="C3" s="127"/>
      <c r="D3" s="127"/>
      <c r="E3" s="124" t="str">
        <f>Sheet1!B3</f>
        <v>05 tháng / năm 2017</v>
      </c>
      <c r="F3" s="124"/>
      <c r="G3" s="124"/>
      <c r="H3" s="124"/>
      <c r="I3" s="124"/>
      <c r="J3" s="124"/>
      <c r="K3" s="124"/>
      <c r="L3" s="124"/>
      <c r="M3" s="124"/>
      <c r="N3" s="124"/>
      <c r="O3" s="124"/>
      <c r="P3" s="78" t="s">
        <v>142</v>
      </c>
      <c r="Q3" s="32"/>
      <c r="R3" s="31"/>
      <c r="S3" s="31"/>
    </row>
    <row r="4" spans="1:19" ht="14.25" customHeight="1">
      <c r="A4" s="30" t="s">
        <v>57</v>
      </c>
      <c r="B4" s="30"/>
      <c r="C4" s="30"/>
      <c r="D4" s="30"/>
      <c r="E4" s="30"/>
      <c r="F4" s="30"/>
      <c r="G4" s="30"/>
      <c r="H4" s="30"/>
      <c r="I4" s="30"/>
      <c r="J4" s="30"/>
      <c r="K4" s="30"/>
      <c r="L4" s="30"/>
      <c r="M4" s="30"/>
      <c r="N4" s="38"/>
      <c r="O4" s="38"/>
      <c r="P4" s="134" t="s">
        <v>141</v>
      </c>
      <c r="Q4" s="135"/>
      <c r="R4" s="135"/>
      <c r="S4" s="135"/>
    </row>
    <row r="5" spans="2:19" ht="12.75" customHeight="1">
      <c r="B5" s="39"/>
      <c r="C5" s="39"/>
      <c r="Q5" s="29" t="s">
        <v>72</v>
      </c>
      <c r="R5" s="31"/>
      <c r="S5" s="31"/>
    </row>
    <row r="6" spans="1:19" s="80" customFormat="1" ht="22.5" customHeight="1">
      <c r="A6" s="140" t="s">
        <v>32</v>
      </c>
      <c r="B6" s="140"/>
      <c r="C6" s="141" t="s">
        <v>58</v>
      </c>
      <c r="D6" s="142"/>
      <c r="E6" s="142"/>
      <c r="F6" s="125" t="s">
        <v>50</v>
      </c>
      <c r="G6" s="125" t="s">
        <v>59</v>
      </c>
      <c r="H6" s="126" t="s">
        <v>51</v>
      </c>
      <c r="I6" s="126"/>
      <c r="J6" s="126"/>
      <c r="K6" s="126"/>
      <c r="L6" s="126"/>
      <c r="M6" s="126"/>
      <c r="N6" s="126"/>
      <c r="O6" s="126"/>
      <c r="P6" s="126"/>
      <c r="Q6" s="126"/>
      <c r="R6" s="132" t="s">
        <v>60</v>
      </c>
      <c r="S6" s="132" t="s">
        <v>61</v>
      </c>
    </row>
    <row r="7" spans="1:19" s="31" customFormat="1" ht="16.5" customHeight="1">
      <c r="A7" s="140"/>
      <c r="B7" s="140"/>
      <c r="C7" s="132" t="s">
        <v>23</v>
      </c>
      <c r="D7" s="132" t="s">
        <v>5</v>
      </c>
      <c r="E7" s="125"/>
      <c r="F7" s="125"/>
      <c r="G7" s="125"/>
      <c r="H7" s="125" t="s">
        <v>18</v>
      </c>
      <c r="I7" s="132" t="s">
        <v>52</v>
      </c>
      <c r="J7" s="132"/>
      <c r="K7" s="132"/>
      <c r="L7" s="132"/>
      <c r="M7" s="132"/>
      <c r="N7" s="132"/>
      <c r="O7" s="132"/>
      <c r="P7" s="132"/>
      <c r="Q7" s="125" t="s">
        <v>62</v>
      </c>
      <c r="R7" s="125"/>
      <c r="S7" s="125"/>
    </row>
    <row r="8" spans="1:19" s="80" customFormat="1" ht="15.75" customHeight="1">
      <c r="A8" s="140"/>
      <c r="B8" s="140"/>
      <c r="C8" s="125"/>
      <c r="D8" s="125"/>
      <c r="E8" s="125"/>
      <c r="F8" s="125"/>
      <c r="G8" s="125"/>
      <c r="H8" s="125"/>
      <c r="I8" s="125" t="s">
        <v>18</v>
      </c>
      <c r="J8" s="132" t="s">
        <v>5</v>
      </c>
      <c r="K8" s="132"/>
      <c r="L8" s="132"/>
      <c r="M8" s="132"/>
      <c r="N8" s="132"/>
      <c r="O8" s="132"/>
      <c r="P8" s="132"/>
      <c r="Q8" s="125"/>
      <c r="R8" s="125"/>
      <c r="S8" s="125"/>
    </row>
    <row r="9" spans="1:19" s="80" customFormat="1" ht="15.75" customHeight="1">
      <c r="A9" s="140"/>
      <c r="B9" s="140"/>
      <c r="C9" s="125"/>
      <c r="D9" s="132" t="s">
        <v>63</v>
      </c>
      <c r="E9" s="132" t="s">
        <v>64</v>
      </c>
      <c r="F9" s="125"/>
      <c r="G9" s="125"/>
      <c r="H9" s="125"/>
      <c r="I9" s="125"/>
      <c r="J9" s="132" t="s">
        <v>65</v>
      </c>
      <c r="K9" s="132" t="s">
        <v>66</v>
      </c>
      <c r="L9" s="125" t="s">
        <v>53</v>
      </c>
      <c r="M9" s="125" t="s">
        <v>67</v>
      </c>
      <c r="N9" s="125" t="s">
        <v>54</v>
      </c>
      <c r="O9" s="125" t="s">
        <v>68</v>
      </c>
      <c r="P9" s="125" t="s">
        <v>69</v>
      </c>
      <c r="Q9" s="125"/>
      <c r="R9" s="125"/>
      <c r="S9" s="125"/>
    </row>
    <row r="10" spans="1:19" s="80" customFormat="1" ht="60.75" customHeight="1">
      <c r="A10" s="140"/>
      <c r="B10" s="140"/>
      <c r="C10" s="125"/>
      <c r="D10" s="125"/>
      <c r="E10" s="125"/>
      <c r="F10" s="125"/>
      <c r="G10" s="125"/>
      <c r="H10" s="125"/>
      <c r="I10" s="125"/>
      <c r="J10" s="132"/>
      <c r="K10" s="132"/>
      <c r="L10" s="125"/>
      <c r="M10" s="125"/>
      <c r="N10" s="125" t="s">
        <v>54</v>
      </c>
      <c r="O10" s="125" t="s">
        <v>68</v>
      </c>
      <c r="P10" s="125" t="s">
        <v>69</v>
      </c>
      <c r="Q10" s="125"/>
      <c r="R10" s="125"/>
      <c r="S10" s="125"/>
    </row>
    <row r="11" spans="1:19" ht="13.5" customHeight="1">
      <c r="A11" s="136" t="s">
        <v>4</v>
      </c>
      <c r="B11" s="137"/>
      <c r="C11" s="79">
        <v>1</v>
      </c>
      <c r="D11" s="79">
        <v>2</v>
      </c>
      <c r="E11" s="79">
        <v>3</v>
      </c>
      <c r="F11" s="79">
        <v>4</v>
      </c>
      <c r="G11" s="79">
        <v>5</v>
      </c>
      <c r="H11" s="79">
        <v>6</v>
      </c>
      <c r="I11" s="79">
        <v>7</v>
      </c>
      <c r="J11" s="79">
        <v>8</v>
      </c>
      <c r="K11" s="79">
        <v>9</v>
      </c>
      <c r="L11" s="79">
        <v>10</v>
      </c>
      <c r="M11" s="79">
        <v>11</v>
      </c>
      <c r="N11" s="79">
        <v>12</v>
      </c>
      <c r="O11" s="79">
        <v>13</v>
      </c>
      <c r="P11" s="79">
        <v>14</v>
      </c>
      <c r="Q11" s="79">
        <v>15</v>
      </c>
      <c r="R11" s="79">
        <v>16</v>
      </c>
      <c r="S11" s="79">
        <v>17</v>
      </c>
    </row>
    <row r="12" spans="1:19" ht="13.5" customHeight="1">
      <c r="A12" s="138" t="s">
        <v>17</v>
      </c>
      <c r="B12" s="139"/>
      <c r="C12" s="57">
        <f>+C13+C21</f>
        <v>4655</v>
      </c>
      <c r="D12" s="57">
        <f aca="true" t="shared" si="0" ref="D12:R12">+D13+D21</f>
        <v>2692</v>
      </c>
      <c r="E12" s="57">
        <f t="shared" si="0"/>
        <v>1963</v>
      </c>
      <c r="F12" s="57">
        <f t="shared" si="0"/>
        <v>26</v>
      </c>
      <c r="G12" s="57">
        <f t="shared" si="0"/>
        <v>0</v>
      </c>
      <c r="H12" s="57">
        <f t="shared" si="0"/>
        <v>4629</v>
      </c>
      <c r="I12" s="57">
        <f t="shared" si="0"/>
        <v>2836</v>
      </c>
      <c r="J12" s="57">
        <f t="shared" si="0"/>
        <v>1474</v>
      </c>
      <c r="K12" s="57">
        <f t="shared" si="0"/>
        <v>49</v>
      </c>
      <c r="L12" s="57">
        <f t="shared" si="0"/>
        <v>1266</v>
      </c>
      <c r="M12" s="57">
        <f t="shared" si="0"/>
        <v>5</v>
      </c>
      <c r="N12" s="57">
        <f t="shared" si="0"/>
        <v>9</v>
      </c>
      <c r="O12" s="57">
        <f t="shared" si="0"/>
        <v>0</v>
      </c>
      <c r="P12" s="57">
        <f t="shared" si="0"/>
        <v>33</v>
      </c>
      <c r="Q12" s="57">
        <f t="shared" si="0"/>
        <v>1793</v>
      </c>
      <c r="R12" s="57">
        <f t="shared" si="0"/>
        <v>3106</v>
      </c>
      <c r="S12" s="81">
        <f aca="true" t="shared" si="1" ref="S12:S65">+SUM(J12:K12)/I12</f>
        <v>0.5370239774330042</v>
      </c>
    </row>
    <row r="13" spans="1:19" ht="13.5" customHeight="1">
      <c r="A13" s="33" t="s">
        <v>0</v>
      </c>
      <c r="B13" s="34" t="s">
        <v>49</v>
      </c>
      <c r="C13" s="83">
        <f aca="true" t="shared" si="2" ref="C13:C23">+D13+E13</f>
        <v>246</v>
      </c>
      <c r="D13" s="57">
        <f>+SUM(D14:D20)</f>
        <v>157</v>
      </c>
      <c r="E13" s="57">
        <f>+SUM(E14:E20)</f>
        <v>89</v>
      </c>
      <c r="F13" s="57">
        <f>+SUM(F14:F20)</f>
        <v>1</v>
      </c>
      <c r="G13" s="57">
        <f>+SUM(G14:G20)</f>
        <v>0</v>
      </c>
      <c r="H13" s="83">
        <f aca="true" t="shared" si="3" ref="H13:H34">+I13+Q13</f>
        <v>245</v>
      </c>
      <c r="I13" s="83">
        <f aca="true" t="shared" si="4" ref="I13:I35">+SUM(J13:P13)</f>
        <v>182</v>
      </c>
      <c r="J13" s="57">
        <f aca="true" t="shared" si="5" ref="J13:R13">+SUM(J14:J20)</f>
        <v>66</v>
      </c>
      <c r="K13" s="57">
        <f t="shared" si="5"/>
        <v>1</v>
      </c>
      <c r="L13" s="57">
        <f t="shared" si="5"/>
        <v>112</v>
      </c>
      <c r="M13" s="57">
        <f t="shared" si="5"/>
        <v>0</v>
      </c>
      <c r="N13" s="57">
        <f t="shared" si="5"/>
        <v>3</v>
      </c>
      <c r="O13" s="57">
        <f t="shared" si="5"/>
        <v>0</v>
      </c>
      <c r="P13" s="57">
        <f t="shared" si="5"/>
        <v>0</v>
      </c>
      <c r="Q13" s="57">
        <f t="shared" si="5"/>
        <v>63</v>
      </c>
      <c r="R13" s="57">
        <f t="shared" si="5"/>
        <v>178</v>
      </c>
      <c r="S13" s="81">
        <f t="shared" si="1"/>
        <v>0.36813186813186816</v>
      </c>
    </row>
    <row r="14" spans="1:22" ht="13.5" customHeight="1">
      <c r="A14" s="40">
        <v>1</v>
      </c>
      <c r="B14" s="35" t="s">
        <v>116</v>
      </c>
      <c r="C14" s="83">
        <f t="shared" si="2"/>
        <v>13</v>
      </c>
      <c r="D14" s="84">
        <v>6</v>
      </c>
      <c r="E14" s="84">
        <v>7</v>
      </c>
      <c r="F14" s="84"/>
      <c r="G14" s="84"/>
      <c r="H14" s="83">
        <f t="shared" si="3"/>
        <v>13</v>
      </c>
      <c r="I14" s="83">
        <f t="shared" si="4"/>
        <v>9</v>
      </c>
      <c r="J14" s="84">
        <v>9</v>
      </c>
      <c r="K14" s="84"/>
      <c r="L14" s="84"/>
      <c r="M14" s="84"/>
      <c r="N14" s="84"/>
      <c r="O14" s="84"/>
      <c r="P14" s="84"/>
      <c r="Q14" s="84">
        <v>4</v>
      </c>
      <c r="R14" s="58">
        <f>+SUM(L14:Q14)</f>
        <v>4</v>
      </c>
      <c r="S14" s="81">
        <f>+SUM(J14:K14)/I14</f>
        <v>1</v>
      </c>
      <c r="V14" s="149"/>
    </row>
    <row r="15" spans="1:22" ht="13.5" customHeight="1">
      <c r="A15" s="40">
        <v>2</v>
      </c>
      <c r="B15" s="35" t="s">
        <v>75</v>
      </c>
      <c r="C15" s="83">
        <f t="shared" si="2"/>
        <v>8</v>
      </c>
      <c r="D15" s="84">
        <v>3</v>
      </c>
      <c r="E15" s="84">
        <v>5</v>
      </c>
      <c r="F15" s="84"/>
      <c r="G15" s="84"/>
      <c r="H15" s="83">
        <f t="shared" si="3"/>
        <v>8</v>
      </c>
      <c r="I15" s="83">
        <f t="shared" si="4"/>
        <v>6</v>
      </c>
      <c r="J15" s="84">
        <v>5</v>
      </c>
      <c r="K15" s="84"/>
      <c r="L15" s="84">
        <v>1</v>
      </c>
      <c r="M15" s="84"/>
      <c r="N15" s="84"/>
      <c r="O15" s="84"/>
      <c r="P15" s="84"/>
      <c r="Q15" s="84">
        <v>2</v>
      </c>
      <c r="R15" s="58">
        <f aca="true" t="shared" si="6" ref="R15:R20">+SUM(L15:Q15)</f>
        <v>3</v>
      </c>
      <c r="S15" s="81">
        <f t="shared" si="1"/>
        <v>0.8333333333333334</v>
      </c>
      <c r="V15" s="149"/>
    </row>
    <row r="16" spans="1:22" ht="13.5" customHeight="1">
      <c r="A16" s="40">
        <v>3</v>
      </c>
      <c r="B16" s="35" t="s">
        <v>76</v>
      </c>
      <c r="C16" s="83">
        <f t="shared" si="2"/>
        <v>32</v>
      </c>
      <c r="D16" s="84">
        <v>6</v>
      </c>
      <c r="E16" s="84">
        <v>26</v>
      </c>
      <c r="F16" s="84">
        <v>0</v>
      </c>
      <c r="G16" s="84">
        <v>0</v>
      </c>
      <c r="H16" s="83">
        <f t="shared" si="3"/>
        <v>32</v>
      </c>
      <c r="I16" s="83">
        <f t="shared" si="4"/>
        <v>32</v>
      </c>
      <c r="J16" s="84">
        <v>14</v>
      </c>
      <c r="K16" s="84">
        <v>0</v>
      </c>
      <c r="L16" s="84">
        <v>17</v>
      </c>
      <c r="M16" s="84">
        <v>0</v>
      </c>
      <c r="N16" s="84">
        <v>1</v>
      </c>
      <c r="O16" s="84">
        <v>0</v>
      </c>
      <c r="P16" s="84">
        <v>0</v>
      </c>
      <c r="Q16" s="84">
        <v>0</v>
      </c>
      <c r="R16" s="58">
        <f t="shared" si="6"/>
        <v>18</v>
      </c>
      <c r="S16" s="81">
        <f t="shared" si="1"/>
        <v>0.4375</v>
      </c>
      <c r="V16" s="149"/>
    </row>
    <row r="17" spans="1:22" ht="13.5" customHeight="1">
      <c r="A17" s="40">
        <v>4</v>
      </c>
      <c r="B17" s="35" t="s">
        <v>110</v>
      </c>
      <c r="C17" s="83">
        <f t="shared" si="2"/>
        <v>37</v>
      </c>
      <c r="D17" s="84">
        <v>22</v>
      </c>
      <c r="E17" s="84">
        <v>15</v>
      </c>
      <c r="F17" s="84">
        <v>1</v>
      </c>
      <c r="G17" s="84"/>
      <c r="H17" s="83">
        <f t="shared" si="3"/>
        <v>36</v>
      </c>
      <c r="I17" s="83">
        <f t="shared" si="4"/>
        <v>26</v>
      </c>
      <c r="J17" s="84">
        <v>8</v>
      </c>
      <c r="K17" s="84"/>
      <c r="L17" s="84">
        <v>18</v>
      </c>
      <c r="M17" s="84"/>
      <c r="N17" s="84"/>
      <c r="O17" s="84"/>
      <c r="P17" s="84"/>
      <c r="Q17" s="84">
        <v>10</v>
      </c>
      <c r="R17" s="58">
        <f t="shared" si="6"/>
        <v>28</v>
      </c>
      <c r="S17" s="81">
        <f t="shared" si="1"/>
        <v>0.3076923076923077</v>
      </c>
      <c r="V17" s="149"/>
    </row>
    <row r="18" spans="1:22" ht="13.5" customHeight="1">
      <c r="A18" s="40">
        <v>5</v>
      </c>
      <c r="B18" s="35" t="s">
        <v>77</v>
      </c>
      <c r="C18" s="83">
        <f t="shared" si="2"/>
        <v>50</v>
      </c>
      <c r="D18" s="84">
        <v>43</v>
      </c>
      <c r="E18" s="84">
        <v>7</v>
      </c>
      <c r="F18" s="84"/>
      <c r="G18" s="84"/>
      <c r="H18" s="83">
        <f t="shared" si="3"/>
        <v>50</v>
      </c>
      <c r="I18" s="83">
        <f t="shared" si="4"/>
        <v>37</v>
      </c>
      <c r="J18" s="84">
        <v>9</v>
      </c>
      <c r="K18" s="84"/>
      <c r="L18" s="84">
        <v>26</v>
      </c>
      <c r="M18" s="84"/>
      <c r="N18" s="84">
        <v>2</v>
      </c>
      <c r="O18" s="84"/>
      <c r="P18" s="84"/>
      <c r="Q18" s="84">
        <v>13</v>
      </c>
      <c r="R18" s="58">
        <f t="shared" si="6"/>
        <v>41</v>
      </c>
      <c r="S18" s="81">
        <f t="shared" si="1"/>
        <v>0.24324324324324326</v>
      </c>
      <c r="V18" s="149"/>
    </row>
    <row r="19" spans="1:22" ht="13.5" customHeight="1">
      <c r="A19" s="40">
        <v>6</v>
      </c>
      <c r="B19" s="35" t="s">
        <v>80</v>
      </c>
      <c r="C19" s="83">
        <f t="shared" si="2"/>
        <v>44</v>
      </c>
      <c r="D19" s="84">
        <v>33</v>
      </c>
      <c r="E19" s="84">
        <v>11</v>
      </c>
      <c r="F19" s="84">
        <v>0</v>
      </c>
      <c r="G19" s="84">
        <v>0</v>
      </c>
      <c r="H19" s="83">
        <f t="shared" si="3"/>
        <v>44</v>
      </c>
      <c r="I19" s="83">
        <f t="shared" si="4"/>
        <v>31</v>
      </c>
      <c r="J19" s="84">
        <v>3</v>
      </c>
      <c r="K19" s="84">
        <v>1</v>
      </c>
      <c r="L19" s="84">
        <v>27</v>
      </c>
      <c r="M19" s="84">
        <v>0</v>
      </c>
      <c r="N19" s="84">
        <v>0</v>
      </c>
      <c r="O19" s="84">
        <v>0</v>
      </c>
      <c r="P19" s="84">
        <v>0</v>
      </c>
      <c r="Q19" s="84">
        <v>13</v>
      </c>
      <c r="R19" s="58">
        <f t="shared" si="6"/>
        <v>40</v>
      </c>
      <c r="S19" s="81">
        <f t="shared" si="1"/>
        <v>0.12903225806451613</v>
      </c>
      <c r="V19" s="149"/>
    </row>
    <row r="20" spans="1:22" ht="13.5" customHeight="1">
      <c r="A20" s="40">
        <v>7</v>
      </c>
      <c r="B20" s="35" t="s">
        <v>83</v>
      </c>
      <c r="C20" s="83">
        <f t="shared" si="2"/>
        <v>62</v>
      </c>
      <c r="D20" s="84">
        <v>44</v>
      </c>
      <c r="E20" s="84">
        <v>18</v>
      </c>
      <c r="F20" s="84">
        <v>0</v>
      </c>
      <c r="G20" s="84">
        <v>0</v>
      </c>
      <c r="H20" s="83">
        <f t="shared" si="3"/>
        <v>62</v>
      </c>
      <c r="I20" s="83">
        <v>41</v>
      </c>
      <c r="J20" s="84">
        <v>18</v>
      </c>
      <c r="K20" s="84">
        <v>0</v>
      </c>
      <c r="L20" s="84">
        <v>23</v>
      </c>
      <c r="M20" s="84">
        <v>0</v>
      </c>
      <c r="N20" s="84">
        <v>0</v>
      </c>
      <c r="O20" s="84">
        <v>0</v>
      </c>
      <c r="P20" s="84">
        <v>0</v>
      </c>
      <c r="Q20" s="84">
        <v>21</v>
      </c>
      <c r="R20" s="58">
        <f t="shared" si="6"/>
        <v>44</v>
      </c>
      <c r="S20" s="81">
        <f t="shared" si="1"/>
        <v>0.43902439024390244</v>
      </c>
      <c r="V20" s="149"/>
    </row>
    <row r="21" spans="1:19" ht="13.5" customHeight="1">
      <c r="A21" s="33" t="s">
        <v>1</v>
      </c>
      <c r="B21" s="34" t="s">
        <v>10</v>
      </c>
      <c r="C21" s="57">
        <f aca="true" t="shared" si="7" ref="C21:R21">+C22+C30+C35+C40+C45+C52+C56+C61</f>
        <v>4409</v>
      </c>
      <c r="D21" s="57">
        <f t="shared" si="7"/>
        <v>2535</v>
      </c>
      <c r="E21" s="57">
        <f t="shared" si="7"/>
        <v>1874</v>
      </c>
      <c r="F21" s="57">
        <f t="shared" si="7"/>
        <v>25</v>
      </c>
      <c r="G21" s="57">
        <f t="shared" si="7"/>
        <v>0</v>
      </c>
      <c r="H21" s="83">
        <f t="shared" si="3"/>
        <v>4384</v>
      </c>
      <c r="I21" s="83">
        <f t="shared" si="4"/>
        <v>2654</v>
      </c>
      <c r="J21" s="57">
        <f t="shared" si="7"/>
        <v>1408</v>
      </c>
      <c r="K21" s="57">
        <f t="shared" si="7"/>
        <v>48</v>
      </c>
      <c r="L21" s="57">
        <f t="shared" si="7"/>
        <v>1154</v>
      </c>
      <c r="M21" s="57">
        <f t="shared" si="7"/>
        <v>5</v>
      </c>
      <c r="N21" s="57">
        <f t="shared" si="7"/>
        <v>6</v>
      </c>
      <c r="O21" s="57">
        <f t="shared" si="7"/>
        <v>0</v>
      </c>
      <c r="P21" s="57">
        <f t="shared" si="7"/>
        <v>33</v>
      </c>
      <c r="Q21" s="57">
        <f t="shared" si="7"/>
        <v>1730</v>
      </c>
      <c r="R21" s="57">
        <f t="shared" si="7"/>
        <v>2928</v>
      </c>
      <c r="S21" s="81">
        <f t="shared" si="1"/>
        <v>0.5486058779201206</v>
      </c>
    </row>
    <row r="22" spans="1:19" s="43" customFormat="1" ht="13.5" customHeight="1">
      <c r="A22" s="41">
        <v>1</v>
      </c>
      <c r="B22" s="42" t="s">
        <v>78</v>
      </c>
      <c r="C22" s="83">
        <f>+SUM(C23:C29)</f>
        <v>898</v>
      </c>
      <c r="D22" s="83">
        <f aca="true" t="shared" si="8" ref="D22:Q22">+SUM(D23:D29)</f>
        <v>523</v>
      </c>
      <c r="E22" s="83">
        <f t="shared" si="8"/>
        <v>375</v>
      </c>
      <c r="F22" s="83">
        <f t="shared" si="8"/>
        <v>12</v>
      </c>
      <c r="G22" s="83">
        <f t="shared" si="8"/>
        <v>0</v>
      </c>
      <c r="H22" s="83">
        <f t="shared" si="3"/>
        <v>886</v>
      </c>
      <c r="I22" s="83">
        <f t="shared" si="4"/>
        <v>502</v>
      </c>
      <c r="J22" s="83">
        <f t="shared" si="8"/>
        <v>288</v>
      </c>
      <c r="K22" s="83">
        <f t="shared" si="8"/>
        <v>5</v>
      </c>
      <c r="L22" s="83">
        <f t="shared" si="8"/>
        <v>200</v>
      </c>
      <c r="M22" s="83">
        <f t="shared" si="8"/>
        <v>1</v>
      </c>
      <c r="N22" s="83">
        <f t="shared" si="8"/>
        <v>2</v>
      </c>
      <c r="O22" s="83">
        <f t="shared" si="8"/>
        <v>0</v>
      </c>
      <c r="P22" s="83">
        <f t="shared" si="8"/>
        <v>6</v>
      </c>
      <c r="Q22" s="83">
        <f t="shared" si="8"/>
        <v>384</v>
      </c>
      <c r="R22" s="58">
        <f>+SUM(L22:Q22)</f>
        <v>593</v>
      </c>
      <c r="S22" s="81">
        <f t="shared" si="1"/>
        <v>0.5836653386454184</v>
      </c>
    </row>
    <row r="23" spans="1:19" s="46" customFormat="1" ht="13.5" customHeight="1">
      <c r="A23" s="44">
        <v>1</v>
      </c>
      <c r="B23" s="45" t="s">
        <v>79</v>
      </c>
      <c r="C23" s="83">
        <f t="shared" si="2"/>
        <v>184</v>
      </c>
      <c r="D23" s="85">
        <v>94</v>
      </c>
      <c r="E23" s="85">
        <v>90</v>
      </c>
      <c r="F23" s="85">
        <v>8</v>
      </c>
      <c r="G23" s="85">
        <v>0</v>
      </c>
      <c r="H23" s="83">
        <f t="shared" si="3"/>
        <v>176</v>
      </c>
      <c r="I23" s="83">
        <f t="shared" si="4"/>
        <v>105</v>
      </c>
      <c r="J23" s="85">
        <v>68</v>
      </c>
      <c r="K23" s="85">
        <v>2</v>
      </c>
      <c r="L23" s="85">
        <v>34</v>
      </c>
      <c r="M23" s="85">
        <v>0</v>
      </c>
      <c r="N23" s="85">
        <v>1</v>
      </c>
      <c r="O23" s="85">
        <v>0</v>
      </c>
      <c r="P23" s="85">
        <v>0</v>
      </c>
      <c r="Q23" s="85">
        <v>71</v>
      </c>
      <c r="R23" s="58">
        <f aca="true" t="shared" si="9" ref="R23:R65">+SUM(L23:Q23)</f>
        <v>106</v>
      </c>
      <c r="S23" s="81">
        <f t="shared" si="1"/>
        <v>0.6666666666666666</v>
      </c>
    </row>
    <row r="24" spans="1:19" s="46" customFormat="1" ht="13.5" customHeight="1">
      <c r="A24" s="44">
        <v>2</v>
      </c>
      <c r="B24" s="45" t="s">
        <v>81</v>
      </c>
      <c r="C24" s="83">
        <f aca="true" t="shared" si="10" ref="C24:C65">+D24+E24</f>
        <v>98</v>
      </c>
      <c r="D24" s="85">
        <v>50</v>
      </c>
      <c r="E24" s="85">
        <v>48</v>
      </c>
      <c r="F24" s="85">
        <v>1</v>
      </c>
      <c r="G24" s="85">
        <v>0</v>
      </c>
      <c r="H24" s="83">
        <f t="shared" si="3"/>
        <v>97</v>
      </c>
      <c r="I24" s="83">
        <f t="shared" si="4"/>
        <v>67</v>
      </c>
      <c r="J24" s="85">
        <v>36</v>
      </c>
      <c r="K24" s="85">
        <v>0</v>
      </c>
      <c r="L24" s="85">
        <v>30</v>
      </c>
      <c r="M24" s="85">
        <v>0</v>
      </c>
      <c r="N24" s="85">
        <v>1</v>
      </c>
      <c r="O24" s="85">
        <v>0</v>
      </c>
      <c r="P24" s="85">
        <v>0</v>
      </c>
      <c r="Q24" s="85">
        <v>30</v>
      </c>
      <c r="R24" s="58">
        <f t="shared" si="9"/>
        <v>61</v>
      </c>
      <c r="S24" s="81">
        <f t="shared" si="1"/>
        <v>0.5373134328358209</v>
      </c>
    </row>
    <row r="25" spans="1:19" s="46" customFormat="1" ht="13.5" customHeight="1">
      <c r="A25" s="44">
        <v>3</v>
      </c>
      <c r="B25" s="45" t="s">
        <v>113</v>
      </c>
      <c r="C25" s="83">
        <f t="shared" si="10"/>
        <v>118</v>
      </c>
      <c r="D25" s="85">
        <v>75</v>
      </c>
      <c r="E25" s="85">
        <v>43</v>
      </c>
      <c r="F25" s="85">
        <v>0</v>
      </c>
      <c r="G25" s="85">
        <v>0</v>
      </c>
      <c r="H25" s="83">
        <f t="shared" si="3"/>
        <v>118</v>
      </c>
      <c r="I25" s="83">
        <f t="shared" si="4"/>
        <v>56</v>
      </c>
      <c r="J25" s="85">
        <v>37</v>
      </c>
      <c r="K25" s="85">
        <v>0</v>
      </c>
      <c r="L25" s="85">
        <v>15</v>
      </c>
      <c r="M25" s="85">
        <v>0</v>
      </c>
      <c r="N25" s="85">
        <v>0</v>
      </c>
      <c r="O25" s="85">
        <v>0</v>
      </c>
      <c r="P25" s="85">
        <v>4</v>
      </c>
      <c r="Q25" s="85">
        <v>62</v>
      </c>
      <c r="R25" s="58">
        <f t="shared" si="9"/>
        <v>81</v>
      </c>
      <c r="S25" s="81">
        <f t="shared" si="1"/>
        <v>0.6607142857142857</v>
      </c>
    </row>
    <row r="26" spans="1:19" s="46" customFormat="1" ht="13.5" customHeight="1">
      <c r="A26" s="44">
        <v>4</v>
      </c>
      <c r="B26" s="45" t="s">
        <v>94</v>
      </c>
      <c r="C26" s="83">
        <f t="shared" si="10"/>
        <v>167</v>
      </c>
      <c r="D26" s="85">
        <v>126</v>
      </c>
      <c r="E26" s="85">
        <v>41</v>
      </c>
      <c r="F26" s="85">
        <v>1</v>
      </c>
      <c r="G26" s="85">
        <v>0</v>
      </c>
      <c r="H26" s="83">
        <f t="shared" si="3"/>
        <v>166</v>
      </c>
      <c r="I26" s="83">
        <f t="shared" si="4"/>
        <v>76</v>
      </c>
      <c r="J26" s="85">
        <v>38</v>
      </c>
      <c r="K26" s="85">
        <v>0</v>
      </c>
      <c r="L26" s="85">
        <v>38</v>
      </c>
      <c r="M26" s="85">
        <v>0</v>
      </c>
      <c r="N26" s="85">
        <v>0</v>
      </c>
      <c r="O26" s="85">
        <v>0</v>
      </c>
      <c r="P26" s="85">
        <v>0</v>
      </c>
      <c r="Q26" s="85">
        <v>90</v>
      </c>
      <c r="R26" s="58">
        <f t="shared" si="9"/>
        <v>128</v>
      </c>
      <c r="S26" s="81">
        <f t="shared" si="1"/>
        <v>0.5</v>
      </c>
    </row>
    <row r="27" spans="1:19" s="46" customFormat="1" ht="13.5" customHeight="1">
      <c r="A27" s="44">
        <v>5</v>
      </c>
      <c r="B27" s="45" t="s">
        <v>114</v>
      </c>
      <c r="C27" s="83">
        <f t="shared" si="10"/>
        <v>101</v>
      </c>
      <c r="D27" s="85">
        <v>56</v>
      </c>
      <c r="E27" s="85">
        <v>45</v>
      </c>
      <c r="F27" s="85">
        <v>1</v>
      </c>
      <c r="G27" s="85">
        <v>0</v>
      </c>
      <c r="H27" s="83">
        <f t="shared" si="3"/>
        <v>100</v>
      </c>
      <c r="I27" s="83">
        <f t="shared" si="4"/>
        <v>56</v>
      </c>
      <c r="J27" s="85">
        <v>31</v>
      </c>
      <c r="K27" s="85">
        <v>0</v>
      </c>
      <c r="L27" s="85">
        <v>25</v>
      </c>
      <c r="M27" s="85">
        <v>0</v>
      </c>
      <c r="N27" s="85">
        <v>0</v>
      </c>
      <c r="O27" s="85">
        <v>0</v>
      </c>
      <c r="P27" s="85">
        <v>0</v>
      </c>
      <c r="Q27" s="85">
        <v>44</v>
      </c>
      <c r="R27" s="58">
        <f t="shared" si="9"/>
        <v>69</v>
      </c>
      <c r="S27" s="81">
        <f t="shared" si="1"/>
        <v>0.5535714285714286</v>
      </c>
    </row>
    <row r="28" spans="1:19" s="46" customFormat="1" ht="13.5" customHeight="1">
      <c r="A28" s="44">
        <v>6</v>
      </c>
      <c r="B28" s="45" t="s">
        <v>82</v>
      </c>
      <c r="C28" s="83">
        <f t="shared" si="10"/>
        <v>100</v>
      </c>
      <c r="D28" s="85">
        <v>53</v>
      </c>
      <c r="E28" s="85">
        <v>47</v>
      </c>
      <c r="F28" s="85">
        <v>1</v>
      </c>
      <c r="G28" s="85">
        <v>0</v>
      </c>
      <c r="H28" s="83">
        <f t="shared" si="3"/>
        <v>99</v>
      </c>
      <c r="I28" s="83">
        <f t="shared" si="4"/>
        <v>60</v>
      </c>
      <c r="J28" s="85">
        <v>27</v>
      </c>
      <c r="K28" s="85">
        <v>0</v>
      </c>
      <c r="L28" s="85">
        <v>30</v>
      </c>
      <c r="M28" s="85">
        <v>1</v>
      </c>
      <c r="N28" s="85">
        <v>0</v>
      </c>
      <c r="O28" s="85">
        <v>0</v>
      </c>
      <c r="P28" s="85">
        <v>2</v>
      </c>
      <c r="Q28" s="85">
        <v>39</v>
      </c>
      <c r="R28" s="58">
        <f t="shared" si="9"/>
        <v>72</v>
      </c>
      <c r="S28" s="81">
        <f t="shared" si="1"/>
        <v>0.45</v>
      </c>
    </row>
    <row r="29" spans="1:19" s="46" customFormat="1" ht="13.5" customHeight="1">
      <c r="A29" s="44">
        <v>7</v>
      </c>
      <c r="B29" s="45" t="s">
        <v>128</v>
      </c>
      <c r="C29" s="83">
        <f t="shared" si="10"/>
        <v>130</v>
      </c>
      <c r="D29" s="85">
        <v>69</v>
      </c>
      <c r="E29" s="85">
        <v>61</v>
      </c>
      <c r="F29" s="85">
        <v>0</v>
      </c>
      <c r="G29" s="85">
        <v>0</v>
      </c>
      <c r="H29" s="83">
        <f t="shared" si="3"/>
        <v>130</v>
      </c>
      <c r="I29" s="83">
        <f t="shared" si="4"/>
        <v>82</v>
      </c>
      <c r="J29" s="85">
        <v>51</v>
      </c>
      <c r="K29" s="85">
        <v>3</v>
      </c>
      <c r="L29" s="85">
        <v>28</v>
      </c>
      <c r="M29" s="85">
        <v>0</v>
      </c>
      <c r="N29" s="85">
        <v>0</v>
      </c>
      <c r="O29" s="85">
        <v>0</v>
      </c>
      <c r="P29" s="85">
        <v>0</v>
      </c>
      <c r="Q29" s="85">
        <v>48</v>
      </c>
      <c r="R29" s="58">
        <f t="shared" si="9"/>
        <v>76</v>
      </c>
      <c r="S29" s="81">
        <f t="shared" si="1"/>
        <v>0.6585365853658537</v>
      </c>
    </row>
    <row r="30" spans="1:19" s="43" customFormat="1" ht="13.5" customHeight="1">
      <c r="A30" s="41">
        <v>2</v>
      </c>
      <c r="B30" s="42" t="s">
        <v>84</v>
      </c>
      <c r="C30" s="57">
        <f>+SUM(C31:C34)</f>
        <v>523</v>
      </c>
      <c r="D30" s="57">
        <f aca="true" t="shared" si="11" ref="D30:Q30">+SUM(D31:D34)</f>
        <v>294</v>
      </c>
      <c r="E30" s="57">
        <f t="shared" si="11"/>
        <v>229</v>
      </c>
      <c r="F30" s="57">
        <f t="shared" si="11"/>
        <v>2</v>
      </c>
      <c r="G30" s="57">
        <f t="shared" si="11"/>
        <v>0</v>
      </c>
      <c r="H30" s="83">
        <f t="shared" si="3"/>
        <v>521</v>
      </c>
      <c r="I30" s="83">
        <f t="shared" si="4"/>
        <v>351</v>
      </c>
      <c r="J30" s="57">
        <f t="shared" si="11"/>
        <v>167</v>
      </c>
      <c r="K30" s="57">
        <f t="shared" si="11"/>
        <v>23</v>
      </c>
      <c r="L30" s="57">
        <f t="shared" si="11"/>
        <v>157</v>
      </c>
      <c r="M30" s="57">
        <f t="shared" si="11"/>
        <v>0</v>
      </c>
      <c r="N30" s="57">
        <f t="shared" si="11"/>
        <v>1</v>
      </c>
      <c r="O30" s="57">
        <f t="shared" si="11"/>
        <v>0</v>
      </c>
      <c r="P30" s="57">
        <f t="shared" si="11"/>
        <v>3</v>
      </c>
      <c r="Q30" s="57">
        <f t="shared" si="11"/>
        <v>170</v>
      </c>
      <c r="R30" s="58">
        <f t="shared" si="9"/>
        <v>331</v>
      </c>
      <c r="S30" s="81">
        <f t="shared" si="1"/>
        <v>0.5413105413105413</v>
      </c>
    </row>
    <row r="31" spans="1:19" s="46" customFormat="1" ht="13.5" customHeight="1">
      <c r="A31" s="44" t="s">
        <v>24</v>
      </c>
      <c r="B31" s="45" t="s">
        <v>85</v>
      </c>
      <c r="C31" s="83">
        <f t="shared" si="10"/>
        <v>147</v>
      </c>
      <c r="D31" s="85">
        <v>87</v>
      </c>
      <c r="E31" s="85">
        <v>60</v>
      </c>
      <c r="F31" s="85">
        <v>0</v>
      </c>
      <c r="G31" s="85">
        <v>0</v>
      </c>
      <c r="H31" s="83">
        <f t="shared" si="3"/>
        <v>147</v>
      </c>
      <c r="I31" s="83">
        <f t="shared" si="4"/>
        <v>100</v>
      </c>
      <c r="J31" s="85">
        <v>42</v>
      </c>
      <c r="K31" s="85">
        <v>3</v>
      </c>
      <c r="L31" s="85">
        <v>55</v>
      </c>
      <c r="M31" s="85">
        <v>0</v>
      </c>
      <c r="N31" s="85">
        <v>0</v>
      </c>
      <c r="O31" s="85">
        <v>0</v>
      </c>
      <c r="P31" s="85">
        <v>0</v>
      </c>
      <c r="Q31" s="85">
        <v>47</v>
      </c>
      <c r="R31" s="58">
        <f t="shared" si="9"/>
        <v>102</v>
      </c>
      <c r="S31" s="81">
        <f t="shared" si="1"/>
        <v>0.45</v>
      </c>
    </row>
    <row r="32" spans="1:19" s="46" customFormat="1" ht="13.5" customHeight="1">
      <c r="A32" s="44" t="s">
        <v>25</v>
      </c>
      <c r="B32" s="45" t="s">
        <v>136</v>
      </c>
      <c r="C32" s="83">
        <f t="shared" si="10"/>
        <v>122</v>
      </c>
      <c r="D32" s="85">
        <v>83</v>
      </c>
      <c r="E32" s="85">
        <v>39</v>
      </c>
      <c r="F32" s="85">
        <v>1</v>
      </c>
      <c r="G32" s="85">
        <v>0</v>
      </c>
      <c r="H32" s="83">
        <f t="shared" si="3"/>
        <v>121</v>
      </c>
      <c r="I32" s="83">
        <f t="shared" si="4"/>
        <v>82</v>
      </c>
      <c r="J32" s="85">
        <v>27</v>
      </c>
      <c r="K32" s="85">
        <v>8</v>
      </c>
      <c r="L32" s="85">
        <v>44</v>
      </c>
      <c r="M32" s="85">
        <v>0</v>
      </c>
      <c r="N32" s="85">
        <v>0</v>
      </c>
      <c r="O32" s="85">
        <v>0</v>
      </c>
      <c r="P32" s="85">
        <v>3</v>
      </c>
      <c r="Q32" s="85">
        <v>39</v>
      </c>
      <c r="R32" s="58">
        <f t="shared" si="9"/>
        <v>86</v>
      </c>
      <c r="S32" s="81">
        <f t="shared" si="1"/>
        <v>0.4268292682926829</v>
      </c>
    </row>
    <row r="33" spans="1:19" s="46" customFormat="1" ht="13.5" customHeight="1">
      <c r="A33" s="44" t="s">
        <v>26</v>
      </c>
      <c r="B33" s="45" t="s">
        <v>86</v>
      </c>
      <c r="C33" s="83">
        <f t="shared" si="10"/>
        <v>123</v>
      </c>
      <c r="D33" s="85">
        <v>63</v>
      </c>
      <c r="E33" s="85">
        <v>60</v>
      </c>
      <c r="F33" s="85">
        <v>1</v>
      </c>
      <c r="G33" s="85">
        <v>0</v>
      </c>
      <c r="H33" s="83">
        <f t="shared" si="3"/>
        <v>122</v>
      </c>
      <c r="I33" s="83">
        <f t="shared" si="4"/>
        <v>83</v>
      </c>
      <c r="J33" s="85">
        <v>45</v>
      </c>
      <c r="K33" s="85">
        <v>1</v>
      </c>
      <c r="L33" s="85">
        <v>37</v>
      </c>
      <c r="M33" s="85">
        <v>0</v>
      </c>
      <c r="N33" s="85">
        <v>0</v>
      </c>
      <c r="O33" s="85">
        <v>0</v>
      </c>
      <c r="P33" s="85">
        <v>0</v>
      </c>
      <c r="Q33" s="85">
        <v>39</v>
      </c>
      <c r="R33" s="58">
        <f t="shared" si="9"/>
        <v>76</v>
      </c>
      <c r="S33" s="81">
        <f t="shared" si="1"/>
        <v>0.5542168674698795</v>
      </c>
    </row>
    <row r="34" spans="1:19" s="46" customFormat="1" ht="13.5" customHeight="1">
      <c r="A34" s="44" t="s">
        <v>33</v>
      </c>
      <c r="B34" s="45" t="s">
        <v>137</v>
      </c>
      <c r="C34" s="83">
        <f t="shared" si="10"/>
        <v>131</v>
      </c>
      <c r="D34" s="85">
        <v>61</v>
      </c>
      <c r="E34" s="85">
        <v>70</v>
      </c>
      <c r="F34" s="85">
        <v>0</v>
      </c>
      <c r="G34" s="85">
        <v>0</v>
      </c>
      <c r="H34" s="83">
        <f t="shared" si="3"/>
        <v>131</v>
      </c>
      <c r="I34" s="83">
        <f t="shared" si="4"/>
        <v>86</v>
      </c>
      <c r="J34" s="85">
        <v>53</v>
      </c>
      <c r="K34" s="85">
        <v>11</v>
      </c>
      <c r="L34" s="85">
        <v>21</v>
      </c>
      <c r="M34" s="85">
        <v>0</v>
      </c>
      <c r="N34" s="85">
        <v>1</v>
      </c>
      <c r="O34" s="85">
        <v>0</v>
      </c>
      <c r="P34" s="85">
        <v>0</v>
      </c>
      <c r="Q34" s="85">
        <v>45</v>
      </c>
      <c r="R34" s="58">
        <f t="shared" si="9"/>
        <v>67</v>
      </c>
      <c r="S34" s="81">
        <f t="shared" si="1"/>
        <v>0.7441860465116279</v>
      </c>
    </row>
    <row r="35" spans="1:19" s="43" customFormat="1" ht="13.5" customHeight="1">
      <c r="A35" s="41">
        <v>3</v>
      </c>
      <c r="B35" s="42" t="s">
        <v>87</v>
      </c>
      <c r="C35" s="57">
        <f>+SUM(C36:C39)</f>
        <v>560</v>
      </c>
      <c r="D35" s="57">
        <f aca="true" t="shared" si="12" ref="D35:Q35">+SUM(D36:D39)</f>
        <v>371</v>
      </c>
      <c r="E35" s="57">
        <f t="shared" si="12"/>
        <v>189</v>
      </c>
      <c r="F35" s="57">
        <f t="shared" si="12"/>
        <v>8</v>
      </c>
      <c r="G35" s="57">
        <f t="shared" si="12"/>
        <v>0</v>
      </c>
      <c r="H35" s="83">
        <f aca="true" t="shared" si="13" ref="H35:H55">+I35+Q35</f>
        <v>552</v>
      </c>
      <c r="I35" s="83">
        <f t="shared" si="4"/>
        <v>274</v>
      </c>
      <c r="J35" s="57">
        <f t="shared" si="12"/>
        <v>99</v>
      </c>
      <c r="K35" s="57">
        <f t="shared" si="12"/>
        <v>2</v>
      </c>
      <c r="L35" s="57">
        <f t="shared" si="12"/>
        <v>173</v>
      </c>
      <c r="M35" s="57">
        <f t="shared" si="12"/>
        <v>0</v>
      </c>
      <c r="N35" s="57">
        <f t="shared" si="12"/>
        <v>0</v>
      </c>
      <c r="O35" s="57">
        <f t="shared" si="12"/>
        <v>0</v>
      </c>
      <c r="P35" s="57">
        <f t="shared" si="12"/>
        <v>0</v>
      </c>
      <c r="Q35" s="57">
        <f t="shared" si="12"/>
        <v>278</v>
      </c>
      <c r="R35" s="58">
        <f>+SUM(L35:Q35)</f>
        <v>451</v>
      </c>
      <c r="S35" s="81">
        <f t="shared" si="1"/>
        <v>0.3686131386861314</v>
      </c>
    </row>
    <row r="36" spans="1:19" s="46" customFormat="1" ht="13.5" customHeight="1">
      <c r="A36" s="44">
        <v>1</v>
      </c>
      <c r="B36" s="45" t="s">
        <v>90</v>
      </c>
      <c r="C36" s="83">
        <f t="shared" si="10"/>
        <v>85</v>
      </c>
      <c r="D36" s="85">
        <v>52</v>
      </c>
      <c r="E36" s="85">
        <v>33</v>
      </c>
      <c r="F36" s="86">
        <v>0</v>
      </c>
      <c r="G36" s="85">
        <v>0</v>
      </c>
      <c r="H36" s="83">
        <f t="shared" si="13"/>
        <v>85</v>
      </c>
      <c r="I36" s="83">
        <f aca="true" t="shared" si="14" ref="I36:I55">+SUM(J36:P36)</f>
        <v>53</v>
      </c>
      <c r="J36" s="85">
        <v>25</v>
      </c>
      <c r="K36" s="85">
        <v>0</v>
      </c>
      <c r="L36" s="85">
        <v>28</v>
      </c>
      <c r="M36" s="85">
        <v>0</v>
      </c>
      <c r="N36" s="86">
        <v>0</v>
      </c>
      <c r="O36" s="85">
        <v>0</v>
      </c>
      <c r="P36" s="85">
        <v>0</v>
      </c>
      <c r="Q36" s="85">
        <v>32</v>
      </c>
      <c r="R36" s="58">
        <f t="shared" si="9"/>
        <v>60</v>
      </c>
      <c r="S36" s="81">
        <f t="shared" si="1"/>
        <v>0.4716981132075472</v>
      </c>
    </row>
    <row r="37" spans="1:19" s="46" customFormat="1" ht="13.5" customHeight="1">
      <c r="A37" s="44">
        <v>2</v>
      </c>
      <c r="B37" s="45" t="s">
        <v>89</v>
      </c>
      <c r="C37" s="83">
        <f t="shared" si="10"/>
        <v>149</v>
      </c>
      <c r="D37" s="85">
        <v>91</v>
      </c>
      <c r="E37" s="85">
        <v>58</v>
      </c>
      <c r="F37" s="86">
        <v>7</v>
      </c>
      <c r="G37" s="85">
        <v>0</v>
      </c>
      <c r="H37" s="83">
        <f t="shared" si="13"/>
        <v>142</v>
      </c>
      <c r="I37" s="83">
        <f t="shared" si="14"/>
        <v>77</v>
      </c>
      <c r="J37" s="85">
        <v>36</v>
      </c>
      <c r="K37" s="85">
        <v>0</v>
      </c>
      <c r="L37" s="85">
        <v>41</v>
      </c>
      <c r="M37" s="85">
        <v>0</v>
      </c>
      <c r="N37" s="86">
        <v>0</v>
      </c>
      <c r="O37" s="85">
        <v>0</v>
      </c>
      <c r="P37" s="85">
        <v>0</v>
      </c>
      <c r="Q37" s="85">
        <v>65</v>
      </c>
      <c r="R37" s="58">
        <f t="shared" si="9"/>
        <v>106</v>
      </c>
      <c r="S37" s="81">
        <f t="shared" si="1"/>
        <v>0.4675324675324675</v>
      </c>
    </row>
    <row r="38" spans="1:19" s="46" customFormat="1" ht="13.5" customHeight="1">
      <c r="A38" s="44">
        <v>3</v>
      </c>
      <c r="B38" s="45" t="s">
        <v>88</v>
      </c>
      <c r="C38" s="83">
        <f t="shared" si="10"/>
        <v>65</v>
      </c>
      <c r="D38" s="85">
        <v>37</v>
      </c>
      <c r="E38" s="85">
        <v>28</v>
      </c>
      <c r="F38" s="86">
        <v>0</v>
      </c>
      <c r="G38" s="85">
        <v>0</v>
      </c>
      <c r="H38" s="83">
        <f t="shared" si="13"/>
        <v>65</v>
      </c>
      <c r="I38" s="83">
        <f t="shared" si="14"/>
        <v>40</v>
      </c>
      <c r="J38" s="85">
        <v>22</v>
      </c>
      <c r="K38" s="85">
        <v>0</v>
      </c>
      <c r="L38" s="85">
        <v>18</v>
      </c>
      <c r="M38" s="85">
        <v>0</v>
      </c>
      <c r="N38" s="86">
        <v>0</v>
      </c>
      <c r="O38" s="85">
        <v>0</v>
      </c>
      <c r="P38" s="85">
        <v>0</v>
      </c>
      <c r="Q38" s="85">
        <v>25</v>
      </c>
      <c r="R38" s="58">
        <f t="shared" si="9"/>
        <v>43</v>
      </c>
      <c r="S38" s="81">
        <f t="shared" si="1"/>
        <v>0.55</v>
      </c>
    </row>
    <row r="39" spans="1:19" s="46" customFormat="1" ht="13.5" customHeight="1">
      <c r="A39" s="44">
        <v>4</v>
      </c>
      <c r="B39" s="45" t="s">
        <v>91</v>
      </c>
      <c r="C39" s="83">
        <f t="shared" si="10"/>
        <v>261</v>
      </c>
      <c r="D39" s="85">
        <v>191</v>
      </c>
      <c r="E39" s="85">
        <v>70</v>
      </c>
      <c r="F39" s="86">
        <v>1</v>
      </c>
      <c r="G39" s="85">
        <v>0</v>
      </c>
      <c r="H39" s="83">
        <f t="shared" si="13"/>
        <v>260</v>
      </c>
      <c r="I39" s="83">
        <f t="shared" si="14"/>
        <v>104</v>
      </c>
      <c r="J39" s="85">
        <v>16</v>
      </c>
      <c r="K39" s="85">
        <v>2</v>
      </c>
      <c r="L39" s="85">
        <v>86</v>
      </c>
      <c r="M39" s="85">
        <v>0</v>
      </c>
      <c r="N39" s="86">
        <v>0</v>
      </c>
      <c r="O39" s="85">
        <v>0</v>
      </c>
      <c r="P39" s="85">
        <v>0</v>
      </c>
      <c r="Q39" s="85">
        <v>156</v>
      </c>
      <c r="R39" s="58">
        <f t="shared" si="9"/>
        <v>242</v>
      </c>
      <c r="S39" s="81">
        <f t="shared" si="1"/>
        <v>0.17307692307692307</v>
      </c>
    </row>
    <row r="40" spans="1:19" s="43" customFormat="1" ht="13.5" customHeight="1">
      <c r="A40" s="41">
        <v>4</v>
      </c>
      <c r="B40" s="42" t="s">
        <v>92</v>
      </c>
      <c r="C40" s="57">
        <f>+SUM(C41:C44)</f>
        <v>502</v>
      </c>
      <c r="D40" s="57">
        <f>+SUM(D41:D44)</f>
        <v>291</v>
      </c>
      <c r="E40" s="57">
        <f>+SUM(E41:E44)</f>
        <v>211</v>
      </c>
      <c r="F40" s="57">
        <f>+SUM(F41:F44)</f>
        <v>0</v>
      </c>
      <c r="G40" s="57">
        <f>+SUM(G41:G44)</f>
        <v>0</v>
      </c>
      <c r="H40" s="83">
        <f t="shared" si="13"/>
        <v>502</v>
      </c>
      <c r="I40" s="83">
        <f t="shared" si="14"/>
        <v>318</v>
      </c>
      <c r="J40" s="57">
        <f aca="true" t="shared" si="15" ref="J40:Q40">+SUM(J41:J44)</f>
        <v>160</v>
      </c>
      <c r="K40" s="57">
        <f t="shared" si="15"/>
        <v>6</v>
      </c>
      <c r="L40" s="57">
        <f t="shared" si="15"/>
        <v>128</v>
      </c>
      <c r="M40" s="57">
        <f t="shared" si="15"/>
        <v>2</v>
      </c>
      <c r="N40" s="57">
        <f t="shared" si="15"/>
        <v>2</v>
      </c>
      <c r="O40" s="57">
        <f t="shared" si="15"/>
        <v>0</v>
      </c>
      <c r="P40" s="57">
        <f t="shared" si="15"/>
        <v>20</v>
      </c>
      <c r="Q40" s="57">
        <f t="shared" si="15"/>
        <v>184</v>
      </c>
      <c r="R40" s="58">
        <f>+SUM(L40:Q40)</f>
        <v>336</v>
      </c>
      <c r="S40" s="81">
        <f t="shared" si="1"/>
        <v>0.5220125786163522</v>
      </c>
    </row>
    <row r="41" spans="1:19" s="46" customFormat="1" ht="13.5" customHeight="1">
      <c r="A41" s="44">
        <v>1</v>
      </c>
      <c r="B41" s="45" t="s">
        <v>93</v>
      </c>
      <c r="C41" s="83">
        <f t="shared" si="10"/>
        <v>152</v>
      </c>
      <c r="D41" s="85">
        <v>79</v>
      </c>
      <c r="E41" s="85">
        <v>73</v>
      </c>
      <c r="F41" s="86">
        <v>0</v>
      </c>
      <c r="G41" s="85">
        <v>0</v>
      </c>
      <c r="H41" s="83">
        <f t="shared" si="13"/>
        <v>152</v>
      </c>
      <c r="I41" s="83">
        <f t="shared" si="14"/>
        <v>102</v>
      </c>
      <c r="J41" s="85">
        <v>64</v>
      </c>
      <c r="K41" s="85">
        <v>1</v>
      </c>
      <c r="L41" s="85">
        <v>27</v>
      </c>
      <c r="M41" s="85">
        <v>1</v>
      </c>
      <c r="N41" s="86">
        <v>2</v>
      </c>
      <c r="O41" s="85">
        <v>0</v>
      </c>
      <c r="P41" s="85">
        <v>7</v>
      </c>
      <c r="Q41" s="85">
        <v>50</v>
      </c>
      <c r="R41" s="58">
        <f t="shared" si="9"/>
        <v>87</v>
      </c>
      <c r="S41" s="81">
        <f t="shared" si="1"/>
        <v>0.6372549019607843</v>
      </c>
    </row>
    <row r="42" spans="1:19" s="46" customFormat="1" ht="13.5" customHeight="1">
      <c r="A42" s="44">
        <v>2</v>
      </c>
      <c r="B42" s="45" t="s">
        <v>95</v>
      </c>
      <c r="C42" s="83">
        <f t="shared" si="10"/>
        <v>66</v>
      </c>
      <c r="D42" s="85">
        <v>33</v>
      </c>
      <c r="E42" s="85">
        <v>33</v>
      </c>
      <c r="F42" s="86">
        <v>0</v>
      </c>
      <c r="G42" s="85">
        <v>0</v>
      </c>
      <c r="H42" s="83">
        <f t="shared" si="13"/>
        <v>66</v>
      </c>
      <c r="I42" s="83">
        <f t="shared" si="14"/>
        <v>43</v>
      </c>
      <c r="J42" s="85">
        <v>27</v>
      </c>
      <c r="K42" s="85">
        <v>0</v>
      </c>
      <c r="L42" s="85">
        <v>16</v>
      </c>
      <c r="M42" s="85">
        <v>0</v>
      </c>
      <c r="N42" s="86">
        <v>0</v>
      </c>
      <c r="O42" s="85">
        <v>0</v>
      </c>
      <c r="P42" s="85">
        <v>0</v>
      </c>
      <c r="Q42" s="85">
        <v>23</v>
      </c>
      <c r="R42" s="58">
        <f t="shared" si="9"/>
        <v>39</v>
      </c>
      <c r="S42" s="81">
        <f t="shared" si="1"/>
        <v>0.627906976744186</v>
      </c>
    </row>
    <row r="43" spans="1:19" s="46" customFormat="1" ht="13.5" customHeight="1">
      <c r="A43" s="44">
        <v>3</v>
      </c>
      <c r="B43" s="45" t="s">
        <v>96</v>
      </c>
      <c r="C43" s="83">
        <f t="shared" si="10"/>
        <v>123</v>
      </c>
      <c r="D43" s="85">
        <v>88</v>
      </c>
      <c r="E43" s="85">
        <v>35</v>
      </c>
      <c r="F43" s="86">
        <v>0</v>
      </c>
      <c r="G43" s="85">
        <v>0</v>
      </c>
      <c r="H43" s="83">
        <f t="shared" si="13"/>
        <v>123</v>
      </c>
      <c r="I43" s="83">
        <f t="shared" si="14"/>
        <v>67</v>
      </c>
      <c r="J43" s="85">
        <v>22</v>
      </c>
      <c r="K43" s="85">
        <v>0</v>
      </c>
      <c r="L43" s="85">
        <v>34</v>
      </c>
      <c r="M43" s="85">
        <v>1</v>
      </c>
      <c r="N43" s="86">
        <v>0</v>
      </c>
      <c r="O43" s="85">
        <v>0</v>
      </c>
      <c r="P43" s="85">
        <v>10</v>
      </c>
      <c r="Q43" s="85">
        <v>56</v>
      </c>
      <c r="R43" s="58">
        <f t="shared" si="9"/>
        <v>101</v>
      </c>
      <c r="S43" s="81">
        <f t="shared" si="1"/>
        <v>0.3283582089552239</v>
      </c>
    </row>
    <row r="44" spans="1:19" s="46" customFormat="1" ht="13.5" customHeight="1">
      <c r="A44" s="44">
        <v>4</v>
      </c>
      <c r="B44" s="45" t="s">
        <v>139</v>
      </c>
      <c r="C44" s="83">
        <f t="shared" si="10"/>
        <v>161</v>
      </c>
      <c r="D44" s="85">
        <v>91</v>
      </c>
      <c r="E44" s="85">
        <v>70</v>
      </c>
      <c r="F44" s="86">
        <v>0</v>
      </c>
      <c r="G44" s="85">
        <v>0</v>
      </c>
      <c r="H44" s="83">
        <f t="shared" si="13"/>
        <v>161</v>
      </c>
      <c r="I44" s="83">
        <f t="shared" si="14"/>
        <v>106</v>
      </c>
      <c r="J44" s="85">
        <v>47</v>
      </c>
      <c r="K44" s="85">
        <v>5</v>
      </c>
      <c r="L44" s="85">
        <v>51</v>
      </c>
      <c r="M44" s="85">
        <v>0</v>
      </c>
      <c r="N44" s="86">
        <v>0</v>
      </c>
      <c r="O44" s="85">
        <v>0</v>
      </c>
      <c r="P44" s="85">
        <v>3</v>
      </c>
      <c r="Q44" s="85">
        <v>55</v>
      </c>
      <c r="R44" s="58">
        <f t="shared" si="9"/>
        <v>109</v>
      </c>
      <c r="S44" s="81">
        <f t="shared" si="1"/>
        <v>0.49056603773584906</v>
      </c>
    </row>
    <row r="45" spans="1:19" s="43" customFormat="1" ht="13.5" customHeight="1">
      <c r="A45" s="41">
        <v>5</v>
      </c>
      <c r="B45" s="42" t="s">
        <v>98</v>
      </c>
      <c r="C45" s="57">
        <f>+SUM(C46:C51)</f>
        <v>476</v>
      </c>
      <c r="D45" s="57">
        <f aca="true" t="shared" si="16" ref="D45:Q45">+SUM(D46:D51)</f>
        <v>270</v>
      </c>
      <c r="E45" s="57">
        <f t="shared" si="16"/>
        <v>206</v>
      </c>
      <c r="F45" s="87">
        <f t="shared" si="16"/>
        <v>0</v>
      </c>
      <c r="G45" s="87">
        <f t="shared" si="16"/>
        <v>0</v>
      </c>
      <c r="H45" s="83">
        <f t="shared" si="13"/>
        <v>476</v>
      </c>
      <c r="I45" s="83">
        <f t="shared" si="14"/>
        <v>268</v>
      </c>
      <c r="J45" s="87">
        <f t="shared" si="16"/>
        <v>165</v>
      </c>
      <c r="K45" s="87">
        <f t="shared" si="16"/>
        <v>2</v>
      </c>
      <c r="L45" s="87">
        <f t="shared" si="16"/>
        <v>99</v>
      </c>
      <c r="M45" s="87">
        <f t="shared" si="16"/>
        <v>0</v>
      </c>
      <c r="N45" s="87">
        <f t="shared" si="16"/>
        <v>0</v>
      </c>
      <c r="O45" s="87">
        <f t="shared" si="16"/>
        <v>0</v>
      </c>
      <c r="P45" s="87">
        <f t="shared" si="16"/>
        <v>2</v>
      </c>
      <c r="Q45" s="87">
        <f t="shared" si="16"/>
        <v>208</v>
      </c>
      <c r="R45" s="58">
        <f>+SUM(L45:Q45)</f>
        <v>309</v>
      </c>
      <c r="S45" s="81">
        <f t="shared" si="1"/>
        <v>0.6231343283582089</v>
      </c>
    </row>
    <row r="46" spans="1:19" s="46" customFormat="1" ht="13.5" customHeight="1">
      <c r="A46" s="44" t="s">
        <v>24</v>
      </c>
      <c r="B46" s="45" t="s">
        <v>129</v>
      </c>
      <c r="C46" s="83">
        <f t="shared" si="10"/>
        <v>122</v>
      </c>
      <c r="D46" s="85">
        <v>65</v>
      </c>
      <c r="E46" s="85">
        <v>57</v>
      </c>
      <c r="F46" s="86">
        <v>0</v>
      </c>
      <c r="G46" s="85">
        <v>0</v>
      </c>
      <c r="H46" s="83">
        <f t="shared" si="13"/>
        <v>122</v>
      </c>
      <c r="I46" s="83">
        <f t="shared" si="14"/>
        <v>69</v>
      </c>
      <c r="J46" s="85">
        <v>44</v>
      </c>
      <c r="K46" s="85">
        <v>2</v>
      </c>
      <c r="L46" s="85">
        <v>23</v>
      </c>
      <c r="M46" s="85">
        <v>0</v>
      </c>
      <c r="N46" s="86">
        <v>0</v>
      </c>
      <c r="O46" s="85">
        <v>0</v>
      </c>
      <c r="P46" s="85">
        <v>0</v>
      </c>
      <c r="Q46" s="85">
        <v>53</v>
      </c>
      <c r="R46" s="58">
        <f t="shared" si="9"/>
        <v>76</v>
      </c>
      <c r="S46" s="81">
        <f t="shared" si="1"/>
        <v>0.6666666666666666</v>
      </c>
    </row>
    <row r="47" spans="1:19" s="46" customFormat="1" ht="13.5" customHeight="1">
      <c r="A47" s="44" t="s">
        <v>25</v>
      </c>
      <c r="B47" s="45" t="s">
        <v>130</v>
      </c>
      <c r="C47" s="83">
        <f t="shared" si="10"/>
        <v>18</v>
      </c>
      <c r="D47" s="85">
        <v>0</v>
      </c>
      <c r="E47" s="85">
        <v>18</v>
      </c>
      <c r="F47" s="86">
        <v>0</v>
      </c>
      <c r="G47" s="85">
        <v>0</v>
      </c>
      <c r="H47" s="83">
        <f t="shared" si="13"/>
        <v>18</v>
      </c>
      <c r="I47" s="83">
        <f t="shared" si="14"/>
        <v>18</v>
      </c>
      <c r="J47" s="85">
        <v>14</v>
      </c>
      <c r="K47" s="85">
        <v>0</v>
      </c>
      <c r="L47" s="85">
        <v>4</v>
      </c>
      <c r="M47" s="85">
        <v>0</v>
      </c>
      <c r="N47" s="86">
        <v>0</v>
      </c>
      <c r="O47" s="85">
        <v>0</v>
      </c>
      <c r="P47" s="85">
        <v>0</v>
      </c>
      <c r="Q47" s="85">
        <v>0</v>
      </c>
      <c r="R47" s="58">
        <f t="shared" si="9"/>
        <v>4</v>
      </c>
      <c r="S47" s="81">
        <f t="shared" si="1"/>
        <v>0.7777777777777778</v>
      </c>
    </row>
    <row r="48" spans="1:19" s="46" customFormat="1" ht="13.5" customHeight="1">
      <c r="A48" s="44" t="s">
        <v>26</v>
      </c>
      <c r="B48" s="45" t="s">
        <v>131</v>
      </c>
      <c r="C48" s="83">
        <f t="shared" si="10"/>
        <v>109</v>
      </c>
      <c r="D48" s="85">
        <v>73</v>
      </c>
      <c r="E48" s="85">
        <v>36</v>
      </c>
      <c r="F48" s="86">
        <v>0</v>
      </c>
      <c r="G48" s="85">
        <v>0</v>
      </c>
      <c r="H48" s="83">
        <f t="shared" si="13"/>
        <v>109</v>
      </c>
      <c r="I48" s="83">
        <f t="shared" si="14"/>
        <v>57</v>
      </c>
      <c r="J48" s="85">
        <v>34</v>
      </c>
      <c r="K48" s="85">
        <v>0</v>
      </c>
      <c r="L48" s="85">
        <v>22</v>
      </c>
      <c r="M48" s="85">
        <v>0</v>
      </c>
      <c r="N48" s="86">
        <v>0</v>
      </c>
      <c r="O48" s="85">
        <v>0</v>
      </c>
      <c r="P48" s="85">
        <v>1</v>
      </c>
      <c r="Q48" s="85">
        <v>52</v>
      </c>
      <c r="R48" s="58">
        <f t="shared" si="9"/>
        <v>75</v>
      </c>
      <c r="S48" s="81">
        <f t="shared" si="1"/>
        <v>0.5964912280701754</v>
      </c>
    </row>
    <row r="49" spans="1:19" s="46" customFormat="1" ht="13.5" customHeight="1">
      <c r="A49" s="44" t="s">
        <v>33</v>
      </c>
      <c r="B49" s="45" t="s">
        <v>132</v>
      </c>
      <c r="C49" s="83">
        <f t="shared" si="10"/>
        <v>48</v>
      </c>
      <c r="D49" s="85">
        <v>19</v>
      </c>
      <c r="E49" s="85">
        <v>29</v>
      </c>
      <c r="F49" s="86">
        <v>0</v>
      </c>
      <c r="G49" s="85">
        <v>0</v>
      </c>
      <c r="H49" s="83">
        <f t="shared" si="13"/>
        <v>48</v>
      </c>
      <c r="I49" s="83">
        <f t="shared" si="14"/>
        <v>30</v>
      </c>
      <c r="J49" s="85">
        <v>22</v>
      </c>
      <c r="K49" s="85">
        <v>0</v>
      </c>
      <c r="L49" s="85">
        <v>8</v>
      </c>
      <c r="M49" s="85">
        <v>0</v>
      </c>
      <c r="N49" s="86">
        <v>0</v>
      </c>
      <c r="O49" s="85">
        <v>0</v>
      </c>
      <c r="P49" s="85">
        <v>0</v>
      </c>
      <c r="Q49" s="85">
        <v>18</v>
      </c>
      <c r="R49" s="58">
        <f t="shared" si="9"/>
        <v>26</v>
      </c>
      <c r="S49" s="81">
        <f t="shared" si="1"/>
        <v>0.7333333333333333</v>
      </c>
    </row>
    <row r="50" spans="1:19" s="46" customFormat="1" ht="13.5" customHeight="1">
      <c r="A50" s="44" t="s">
        <v>34</v>
      </c>
      <c r="B50" s="45" t="s">
        <v>133</v>
      </c>
      <c r="C50" s="83">
        <f t="shared" si="10"/>
        <v>59</v>
      </c>
      <c r="D50" s="85">
        <v>38</v>
      </c>
      <c r="E50" s="85">
        <v>21</v>
      </c>
      <c r="F50" s="86">
        <v>0</v>
      </c>
      <c r="G50" s="85">
        <v>0</v>
      </c>
      <c r="H50" s="83">
        <f t="shared" si="13"/>
        <v>59</v>
      </c>
      <c r="I50" s="83">
        <f t="shared" si="14"/>
        <v>26</v>
      </c>
      <c r="J50" s="85">
        <v>19</v>
      </c>
      <c r="K50" s="85">
        <v>0</v>
      </c>
      <c r="L50" s="85">
        <v>6</v>
      </c>
      <c r="M50" s="85">
        <v>0</v>
      </c>
      <c r="N50" s="86">
        <v>0</v>
      </c>
      <c r="O50" s="85">
        <v>0</v>
      </c>
      <c r="P50" s="85">
        <v>1</v>
      </c>
      <c r="Q50" s="85">
        <v>33</v>
      </c>
      <c r="R50" s="58">
        <f t="shared" si="9"/>
        <v>40</v>
      </c>
      <c r="S50" s="81">
        <f t="shared" si="1"/>
        <v>0.7307692307692307</v>
      </c>
    </row>
    <row r="51" spans="1:19" s="46" customFormat="1" ht="13.5" customHeight="1">
      <c r="A51" s="44" t="s">
        <v>35</v>
      </c>
      <c r="B51" s="45" t="s">
        <v>134</v>
      </c>
      <c r="C51" s="83">
        <f t="shared" si="10"/>
        <v>120</v>
      </c>
      <c r="D51" s="85">
        <v>75</v>
      </c>
      <c r="E51" s="85">
        <v>45</v>
      </c>
      <c r="F51" s="86">
        <v>0</v>
      </c>
      <c r="G51" s="85">
        <v>0</v>
      </c>
      <c r="H51" s="83">
        <f t="shared" si="13"/>
        <v>120</v>
      </c>
      <c r="I51" s="83">
        <f t="shared" si="14"/>
        <v>68</v>
      </c>
      <c r="J51" s="85">
        <v>32</v>
      </c>
      <c r="K51" s="85">
        <v>0</v>
      </c>
      <c r="L51" s="85">
        <v>36</v>
      </c>
      <c r="M51" s="85">
        <v>0</v>
      </c>
      <c r="N51" s="86">
        <v>0</v>
      </c>
      <c r="O51" s="85">
        <v>0</v>
      </c>
      <c r="P51" s="85">
        <v>0</v>
      </c>
      <c r="Q51" s="85">
        <v>52</v>
      </c>
      <c r="R51" s="58">
        <f t="shared" si="9"/>
        <v>88</v>
      </c>
      <c r="S51" s="81">
        <f t="shared" si="1"/>
        <v>0.47058823529411764</v>
      </c>
    </row>
    <row r="52" spans="1:19" s="43" customFormat="1" ht="13.5" customHeight="1">
      <c r="A52" s="41">
        <v>6</v>
      </c>
      <c r="B52" s="42" t="s">
        <v>99</v>
      </c>
      <c r="C52" s="57">
        <f>+SUM(C53:C55)</f>
        <v>503</v>
      </c>
      <c r="D52" s="57">
        <f>+SUM(D53:D55)</f>
        <v>293</v>
      </c>
      <c r="E52" s="57">
        <f>+SUM(E53:E55)</f>
        <v>210</v>
      </c>
      <c r="F52" s="57">
        <f>+SUM(F53:F55)</f>
        <v>0</v>
      </c>
      <c r="G52" s="57">
        <f>+SUM(G53:G55)</f>
        <v>0</v>
      </c>
      <c r="H52" s="83">
        <f t="shared" si="13"/>
        <v>503</v>
      </c>
      <c r="I52" s="83">
        <f t="shared" si="14"/>
        <v>366</v>
      </c>
      <c r="J52" s="57">
        <f aca="true" t="shared" si="17" ref="J52:Q52">+SUM(J53:J55)</f>
        <v>146</v>
      </c>
      <c r="K52" s="57">
        <f t="shared" si="17"/>
        <v>0</v>
      </c>
      <c r="L52" s="57">
        <f t="shared" si="17"/>
        <v>219</v>
      </c>
      <c r="M52" s="57">
        <f t="shared" si="17"/>
        <v>0</v>
      </c>
      <c r="N52" s="57">
        <f t="shared" si="17"/>
        <v>1</v>
      </c>
      <c r="O52" s="57">
        <f t="shared" si="17"/>
        <v>0</v>
      </c>
      <c r="P52" s="57">
        <f t="shared" si="17"/>
        <v>0</v>
      </c>
      <c r="Q52" s="57">
        <f t="shared" si="17"/>
        <v>137</v>
      </c>
      <c r="R52" s="58">
        <f t="shared" si="9"/>
        <v>357</v>
      </c>
      <c r="S52" s="81">
        <f t="shared" si="1"/>
        <v>0.3989071038251366</v>
      </c>
    </row>
    <row r="53" spans="1:19" s="46" customFormat="1" ht="13.5" customHeight="1">
      <c r="A53" s="44" t="s">
        <v>24</v>
      </c>
      <c r="B53" s="45" t="s">
        <v>100</v>
      </c>
      <c r="C53" s="88">
        <f t="shared" si="10"/>
        <v>185</v>
      </c>
      <c r="D53" s="85">
        <v>105</v>
      </c>
      <c r="E53" s="85">
        <v>80</v>
      </c>
      <c r="F53" s="85"/>
      <c r="G53" s="85"/>
      <c r="H53" s="83">
        <f t="shared" si="13"/>
        <v>185</v>
      </c>
      <c r="I53" s="83">
        <f t="shared" si="14"/>
        <v>132</v>
      </c>
      <c r="J53" s="85">
        <v>61</v>
      </c>
      <c r="K53" s="85"/>
      <c r="L53" s="85">
        <v>71</v>
      </c>
      <c r="M53" s="85">
        <v>0</v>
      </c>
      <c r="N53" s="85">
        <v>0</v>
      </c>
      <c r="O53" s="85">
        <v>0</v>
      </c>
      <c r="P53" s="85">
        <v>0</v>
      </c>
      <c r="Q53" s="85">
        <v>53</v>
      </c>
      <c r="R53" s="58">
        <f t="shared" si="9"/>
        <v>124</v>
      </c>
      <c r="S53" s="81">
        <f t="shared" si="1"/>
        <v>0.4621212121212121</v>
      </c>
    </row>
    <row r="54" spans="1:19" s="46" customFormat="1" ht="13.5" customHeight="1">
      <c r="A54" s="44" t="s">
        <v>25</v>
      </c>
      <c r="B54" s="45" t="s">
        <v>101</v>
      </c>
      <c r="C54" s="88">
        <f t="shared" si="10"/>
        <v>147</v>
      </c>
      <c r="D54" s="85">
        <v>88</v>
      </c>
      <c r="E54" s="85">
        <v>59</v>
      </c>
      <c r="F54" s="85"/>
      <c r="G54" s="85"/>
      <c r="H54" s="83">
        <f t="shared" si="13"/>
        <v>147</v>
      </c>
      <c r="I54" s="83">
        <f t="shared" si="14"/>
        <v>107</v>
      </c>
      <c r="J54" s="85">
        <v>37</v>
      </c>
      <c r="K54" s="85"/>
      <c r="L54" s="85">
        <v>69</v>
      </c>
      <c r="M54" s="85"/>
      <c r="N54" s="85">
        <v>1</v>
      </c>
      <c r="O54" s="85"/>
      <c r="P54" s="85"/>
      <c r="Q54" s="85">
        <v>40</v>
      </c>
      <c r="R54" s="58">
        <f t="shared" si="9"/>
        <v>110</v>
      </c>
      <c r="S54" s="81">
        <f t="shared" si="1"/>
        <v>0.34579439252336447</v>
      </c>
    </row>
    <row r="55" spans="1:19" s="46" customFormat="1" ht="13.5" customHeight="1">
      <c r="A55" s="44" t="s">
        <v>26</v>
      </c>
      <c r="B55" s="45" t="s">
        <v>135</v>
      </c>
      <c r="C55" s="88">
        <f t="shared" si="10"/>
        <v>171</v>
      </c>
      <c r="D55" s="85">
        <v>100</v>
      </c>
      <c r="E55" s="85">
        <v>71</v>
      </c>
      <c r="F55" s="85"/>
      <c r="G55" s="85"/>
      <c r="H55" s="83">
        <f t="shared" si="13"/>
        <v>171</v>
      </c>
      <c r="I55" s="83">
        <f t="shared" si="14"/>
        <v>127</v>
      </c>
      <c r="J55" s="85">
        <v>48</v>
      </c>
      <c r="K55" s="85"/>
      <c r="L55" s="85">
        <v>79</v>
      </c>
      <c r="M55" s="85"/>
      <c r="N55" s="85"/>
      <c r="O55" s="85"/>
      <c r="P55" s="85"/>
      <c r="Q55" s="85">
        <v>44</v>
      </c>
      <c r="R55" s="58">
        <f t="shared" si="9"/>
        <v>123</v>
      </c>
      <c r="S55" s="81">
        <f t="shared" si="1"/>
        <v>0.3779527559055118</v>
      </c>
    </row>
    <row r="56" spans="1:19" s="43" customFormat="1" ht="13.5" customHeight="1">
      <c r="A56" s="41">
        <v>7</v>
      </c>
      <c r="B56" s="42" t="s">
        <v>102</v>
      </c>
      <c r="C56" s="83">
        <f>+SUM(C57:C60)</f>
        <v>530</v>
      </c>
      <c r="D56" s="83">
        <f aca="true" t="shared" si="18" ref="D56:Q56">+SUM(D57:D60)</f>
        <v>284</v>
      </c>
      <c r="E56" s="83">
        <f t="shared" si="18"/>
        <v>246</v>
      </c>
      <c r="F56" s="83">
        <f t="shared" si="18"/>
        <v>1</v>
      </c>
      <c r="G56" s="83">
        <f t="shared" si="18"/>
        <v>0</v>
      </c>
      <c r="H56" s="83">
        <f aca="true" t="shared" si="19" ref="H56:H65">+I56+Q56</f>
        <v>529</v>
      </c>
      <c r="I56" s="83">
        <f aca="true" t="shared" si="20" ref="I56:I65">+SUM(J56:P56)</f>
        <v>286</v>
      </c>
      <c r="J56" s="83">
        <f t="shared" si="18"/>
        <v>206</v>
      </c>
      <c r="K56" s="83">
        <f t="shared" si="18"/>
        <v>5</v>
      </c>
      <c r="L56" s="83">
        <f t="shared" si="18"/>
        <v>74</v>
      </c>
      <c r="M56" s="83">
        <f t="shared" si="18"/>
        <v>0</v>
      </c>
      <c r="N56" s="83">
        <f t="shared" si="18"/>
        <v>0</v>
      </c>
      <c r="O56" s="83">
        <f t="shared" si="18"/>
        <v>0</v>
      </c>
      <c r="P56" s="83">
        <f t="shared" si="18"/>
        <v>1</v>
      </c>
      <c r="Q56" s="83">
        <f t="shared" si="18"/>
        <v>243</v>
      </c>
      <c r="R56" s="58">
        <f t="shared" si="9"/>
        <v>318</v>
      </c>
      <c r="S56" s="81">
        <f t="shared" si="1"/>
        <v>0.7377622377622378</v>
      </c>
    </row>
    <row r="57" spans="1:19" s="46" customFormat="1" ht="13.5" customHeight="1">
      <c r="A57" s="44">
        <v>1</v>
      </c>
      <c r="B57" s="45" t="s">
        <v>103</v>
      </c>
      <c r="C57" s="83">
        <f>+D57+E57</f>
        <v>40</v>
      </c>
      <c r="D57" s="85">
        <v>11</v>
      </c>
      <c r="E57" s="85">
        <v>29</v>
      </c>
      <c r="F57" s="85">
        <v>1</v>
      </c>
      <c r="G57" s="85">
        <v>0</v>
      </c>
      <c r="H57" s="83">
        <f t="shared" si="19"/>
        <v>39</v>
      </c>
      <c r="I57" s="83">
        <f t="shared" si="20"/>
        <v>29</v>
      </c>
      <c r="J57" s="85">
        <v>24</v>
      </c>
      <c r="K57" s="85">
        <v>0</v>
      </c>
      <c r="L57" s="85">
        <v>5</v>
      </c>
      <c r="M57" s="85">
        <v>0</v>
      </c>
      <c r="N57" s="85">
        <v>0</v>
      </c>
      <c r="O57" s="85">
        <v>0</v>
      </c>
      <c r="P57" s="85">
        <v>0</v>
      </c>
      <c r="Q57" s="85">
        <v>10</v>
      </c>
      <c r="R57" s="58">
        <f t="shared" si="9"/>
        <v>15</v>
      </c>
      <c r="S57" s="81">
        <f t="shared" si="1"/>
        <v>0.8275862068965517</v>
      </c>
    </row>
    <row r="58" spans="1:19" s="46" customFormat="1" ht="13.5" customHeight="1">
      <c r="A58" s="44">
        <v>2</v>
      </c>
      <c r="B58" s="45" t="s">
        <v>111</v>
      </c>
      <c r="C58" s="83">
        <f t="shared" si="10"/>
        <v>159</v>
      </c>
      <c r="D58" s="85">
        <v>78</v>
      </c>
      <c r="E58" s="85">
        <v>81</v>
      </c>
      <c r="F58" s="85">
        <v>0</v>
      </c>
      <c r="G58" s="85">
        <v>0</v>
      </c>
      <c r="H58" s="83">
        <f t="shared" si="19"/>
        <v>159</v>
      </c>
      <c r="I58" s="83">
        <f t="shared" si="20"/>
        <v>97</v>
      </c>
      <c r="J58" s="85">
        <v>68</v>
      </c>
      <c r="K58" s="85">
        <v>0</v>
      </c>
      <c r="L58" s="85">
        <v>29</v>
      </c>
      <c r="M58" s="85">
        <v>0</v>
      </c>
      <c r="N58" s="85">
        <v>0</v>
      </c>
      <c r="O58" s="85">
        <v>0</v>
      </c>
      <c r="P58" s="85">
        <v>0</v>
      </c>
      <c r="Q58" s="85">
        <v>62</v>
      </c>
      <c r="R58" s="58">
        <f t="shared" si="9"/>
        <v>91</v>
      </c>
      <c r="S58" s="81">
        <f t="shared" si="1"/>
        <v>0.7010309278350515</v>
      </c>
    </row>
    <row r="59" spans="1:19" s="46" customFormat="1" ht="13.5" customHeight="1">
      <c r="A59" s="44">
        <v>3</v>
      </c>
      <c r="B59" s="45" t="s">
        <v>104</v>
      </c>
      <c r="C59" s="83">
        <f t="shared" si="10"/>
        <v>169</v>
      </c>
      <c r="D59" s="85">
        <v>113</v>
      </c>
      <c r="E59" s="85">
        <v>56</v>
      </c>
      <c r="F59" s="85">
        <v>0</v>
      </c>
      <c r="G59" s="85">
        <v>0</v>
      </c>
      <c r="H59" s="83">
        <f t="shared" si="19"/>
        <v>169</v>
      </c>
      <c r="I59" s="83">
        <f t="shared" si="20"/>
        <v>69</v>
      </c>
      <c r="J59" s="85">
        <v>48</v>
      </c>
      <c r="K59" s="85">
        <v>4</v>
      </c>
      <c r="L59" s="85">
        <v>17</v>
      </c>
      <c r="M59" s="85">
        <v>0</v>
      </c>
      <c r="N59" s="85">
        <v>0</v>
      </c>
      <c r="O59" s="85">
        <v>0</v>
      </c>
      <c r="P59" s="85">
        <v>0</v>
      </c>
      <c r="Q59" s="85">
        <v>100</v>
      </c>
      <c r="R59" s="58">
        <f t="shared" si="9"/>
        <v>117</v>
      </c>
      <c r="S59" s="81">
        <f t="shared" si="1"/>
        <v>0.7536231884057971</v>
      </c>
    </row>
    <row r="60" spans="1:19" s="46" customFormat="1" ht="13.5" customHeight="1">
      <c r="A60" s="44">
        <v>4</v>
      </c>
      <c r="B60" s="45" t="s">
        <v>105</v>
      </c>
      <c r="C60" s="83">
        <f t="shared" si="10"/>
        <v>162</v>
      </c>
      <c r="D60" s="85">
        <v>82</v>
      </c>
      <c r="E60" s="85">
        <v>80</v>
      </c>
      <c r="F60" s="85">
        <v>0</v>
      </c>
      <c r="G60" s="85">
        <v>0</v>
      </c>
      <c r="H60" s="83">
        <f t="shared" si="19"/>
        <v>162</v>
      </c>
      <c r="I60" s="83">
        <f t="shared" si="20"/>
        <v>91</v>
      </c>
      <c r="J60" s="85">
        <v>66</v>
      </c>
      <c r="K60" s="85">
        <v>1</v>
      </c>
      <c r="L60" s="85">
        <v>23</v>
      </c>
      <c r="M60" s="85">
        <v>0</v>
      </c>
      <c r="N60" s="85">
        <v>0</v>
      </c>
      <c r="O60" s="85">
        <v>0</v>
      </c>
      <c r="P60" s="85">
        <v>1</v>
      </c>
      <c r="Q60" s="85">
        <v>71</v>
      </c>
      <c r="R60" s="58">
        <f t="shared" si="9"/>
        <v>95</v>
      </c>
      <c r="S60" s="81">
        <f t="shared" si="1"/>
        <v>0.7362637362637363</v>
      </c>
    </row>
    <row r="61" spans="1:19" s="43" customFormat="1" ht="13.5" customHeight="1">
      <c r="A61" s="41">
        <v>8</v>
      </c>
      <c r="B61" s="42" t="s">
        <v>106</v>
      </c>
      <c r="C61" s="57">
        <f>+SUM(C62:C65)</f>
        <v>417</v>
      </c>
      <c r="D61" s="57">
        <f aca="true" t="shared" si="21" ref="D61:Q61">+SUM(D62:D65)</f>
        <v>209</v>
      </c>
      <c r="E61" s="57">
        <f t="shared" si="21"/>
        <v>208</v>
      </c>
      <c r="F61" s="57">
        <f t="shared" si="21"/>
        <v>2</v>
      </c>
      <c r="G61" s="57">
        <f t="shared" si="21"/>
        <v>0</v>
      </c>
      <c r="H61" s="83">
        <f t="shared" si="19"/>
        <v>415</v>
      </c>
      <c r="I61" s="83">
        <f t="shared" si="20"/>
        <v>289</v>
      </c>
      <c r="J61" s="57">
        <f t="shared" si="21"/>
        <v>177</v>
      </c>
      <c r="K61" s="57">
        <f t="shared" si="21"/>
        <v>5</v>
      </c>
      <c r="L61" s="57">
        <f t="shared" si="21"/>
        <v>104</v>
      </c>
      <c r="M61" s="57">
        <f t="shared" si="21"/>
        <v>2</v>
      </c>
      <c r="N61" s="57">
        <f t="shared" si="21"/>
        <v>0</v>
      </c>
      <c r="O61" s="57">
        <f t="shared" si="21"/>
        <v>0</v>
      </c>
      <c r="P61" s="57">
        <f t="shared" si="21"/>
        <v>1</v>
      </c>
      <c r="Q61" s="57">
        <f t="shared" si="21"/>
        <v>126</v>
      </c>
      <c r="R61" s="58">
        <f t="shared" si="9"/>
        <v>233</v>
      </c>
      <c r="S61" s="81">
        <f t="shared" si="1"/>
        <v>0.629757785467128</v>
      </c>
    </row>
    <row r="62" spans="1:19" s="46" customFormat="1" ht="13.5" customHeight="1">
      <c r="A62" s="47" t="s">
        <v>24</v>
      </c>
      <c r="B62" s="48" t="s">
        <v>107</v>
      </c>
      <c r="C62" s="83">
        <f t="shared" si="10"/>
        <v>143</v>
      </c>
      <c r="D62" s="85">
        <v>82</v>
      </c>
      <c r="E62" s="89">
        <v>61</v>
      </c>
      <c r="F62" s="86">
        <v>0</v>
      </c>
      <c r="G62" s="89">
        <v>0</v>
      </c>
      <c r="H62" s="83">
        <f t="shared" si="19"/>
        <v>143</v>
      </c>
      <c r="I62" s="83">
        <f t="shared" si="20"/>
        <v>89</v>
      </c>
      <c r="J62" s="89">
        <v>63</v>
      </c>
      <c r="K62" s="89">
        <v>2</v>
      </c>
      <c r="L62" s="89">
        <v>24</v>
      </c>
      <c r="M62" s="89">
        <v>0</v>
      </c>
      <c r="N62" s="86">
        <v>0</v>
      </c>
      <c r="O62" s="89">
        <v>0</v>
      </c>
      <c r="P62" s="89">
        <v>0</v>
      </c>
      <c r="Q62" s="89">
        <v>54</v>
      </c>
      <c r="R62" s="58">
        <f t="shared" si="9"/>
        <v>78</v>
      </c>
      <c r="S62" s="81">
        <f t="shared" si="1"/>
        <v>0.7303370786516854</v>
      </c>
    </row>
    <row r="63" spans="1:19" s="46" customFormat="1" ht="13.5" customHeight="1">
      <c r="A63" s="47" t="s">
        <v>25</v>
      </c>
      <c r="B63" s="48" t="s">
        <v>108</v>
      </c>
      <c r="C63" s="83">
        <f t="shared" si="10"/>
        <v>101</v>
      </c>
      <c r="D63" s="85">
        <v>42</v>
      </c>
      <c r="E63" s="89">
        <v>59</v>
      </c>
      <c r="F63" s="86">
        <v>1</v>
      </c>
      <c r="G63" s="89">
        <v>0</v>
      </c>
      <c r="H63" s="83">
        <f t="shared" si="19"/>
        <v>100</v>
      </c>
      <c r="I63" s="83">
        <f t="shared" si="20"/>
        <v>71</v>
      </c>
      <c r="J63" s="89">
        <v>46</v>
      </c>
      <c r="K63" s="89">
        <v>1</v>
      </c>
      <c r="L63" s="89">
        <v>23</v>
      </c>
      <c r="M63" s="89">
        <v>0</v>
      </c>
      <c r="N63" s="86">
        <v>0</v>
      </c>
      <c r="O63" s="89">
        <v>0</v>
      </c>
      <c r="P63" s="89">
        <v>1</v>
      </c>
      <c r="Q63" s="89">
        <v>29</v>
      </c>
      <c r="R63" s="58">
        <f t="shared" si="9"/>
        <v>53</v>
      </c>
      <c r="S63" s="81">
        <f t="shared" si="1"/>
        <v>0.6619718309859155</v>
      </c>
    </row>
    <row r="64" spans="1:19" s="46" customFormat="1" ht="13.5" customHeight="1">
      <c r="A64" s="49" t="s">
        <v>26</v>
      </c>
      <c r="B64" s="50" t="s">
        <v>115</v>
      </c>
      <c r="C64" s="83">
        <f t="shared" si="10"/>
        <v>123</v>
      </c>
      <c r="D64" s="89">
        <v>65</v>
      </c>
      <c r="E64" s="89">
        <v>58</v>
      </c>
      <c r="F64" s="86">
        <v>1</v>
      </c>
      <c r="G64" s="89">
        <v>0</v>
      </c>
      <c r="H64" s="83">
        <f t="shared" si="19"/>
        <v>122</v>
      </c>
      <c r="I64" s="83">
        <f t="shared" si="20"/>
        <v>92</v>
      </c>
      <c r="J64" s="89">
        <v>43</v>
      </c>
      <c r="K64" s="89">
        <v>2</v>
      </c>
      <c r="L64" s="89">
        <v>46</v>
      </c>
      <c r="M64" s="89">
        <v>1</v>
      </c>
      <c r="N64" s="86">
        <v>0</v>
      </c>
      <c r="O64" s="89">
        <v>0</v>
      </c>
      <c r="P64" s="89">
        <v>0</v>
      </c>
      <c r="Q64" s="89">
        <v>30</v>
      </c>
      <c r="R64" s="58">
        <f t="shared" si="9"/>
        <v>77</v>
      </c>
      <c r="S64" s="81">
        <f t="shared" si="1"/>
        <v>0.4891304347826087</v>
      </c>
    </row>
    <row r="65" spans="1:19" s="46" customFormat="1" ht="13.5" customHeight="1">
      <c r="A65" s="49" t="s">
        <v>33</v>
      </c>
      <c r="B65" s="50" t="s">
        <v>109</v>
      </c>
      <c r="C65" s="83">
        <f t="shared" si="10"/>
        <v>50</v>
      </c>
      <c r="D65" s="89">
        <v>20</v>
      </c>
      <c r="E65" s="89">
        <v>30</v>
      </c>
      <c r="F65" s="86">
        <v>0</v>
      </c>
      <c r="G65" s="89">
        <v>0</v>
      </c>
      <c r="H65" s="83">
        <f t="shared" si="19"/>
        <v>50</v>
      </c>
      <c r="I65" s="83">
        <f t="shared" si="20"/>
        <v>37</v>
      </c>
      <c r="J65" s="89">
        <v>25</v>
      </c>
      <c r="K65" s="89">
        <v>0</v>
      </c>
      <c r="L65" s="89">
        <v>11</v>
      </c>
      <c r="M65" s="89">
        <v>1</v>
      </c>
      <c r="N65" s="86">
        <v>0</v>
      </c>
      <c r="O65" s="89">
        <v>0</v>
      </c>
      <c r="P65" s="89">
        <v>0</v>
      </c>
      <c r="Q65" s="89">
        <v>13</v>
      </c>
      <c r="R65" s="58">
        <f t="shared" si="9"/>
        <v>25</v>
      </c>
      <c r="S65" s="81">
        <f t="shared" si="1"/>
        <v>0.6756756756756757</v>
      </c>
    </row>
    <row r="66" spans="1:19" s="27" customFormat="1" ht="16.5">
      <c r="A66" s="131"/>
      <c r="B66" s="131"/>
      <c r="C66" s="131"/>
      <c r="D66" s="131"/>
      <c r="E66" s="131"/>
      <c r="F66" s="60"/>
      <c r="G66" s="60"/>
      <c r="H66" s="60"/>
      <c r="I66" s="60"/>
      <c r="J66" s="60"/>
      <c r="K66" s="60"/>
      <c r="L66" s="60"/>
      <c r="M66" s="60"/>
      <c r="N66" s="133"/>
      <c r="O66" s="133"/>
      <c r="P66" s="133"/>
      <c r="Q66" s="133"/>
      <c r="R66" s="133"/>
      <c r="S66" s="133"/>
    </row>
    <row r="67" spans="1:20" s="67" customFormat="1" ht="16.5">
      <c r="A67" s="119"/>
      <c r="B67" s="119"/>
      <c r="C67" s="119"/>
      <c r="D67" s="119"/>
      <c r="E67" s="119"/>
      <c r="F67" s="65"/>
      <c r="G67" s="65"/>
      <c r="H67" s="65"/>
      <c r="I67" s="65"/>
      <c r="J67" s="65"/>
      <c r="K67" s="65"/>
      <c r="L67" s="65"/>
      <c r="M67" s="65"/>
      <c r="N67" s="130" t="str">
        <f>Sheet1!B8</f>
        <v>Thái Bình, ngày 06 tháng 03 năm 2017</v>
      </c>
      <c r="O67" s="130"/>
      <c r="P67" s="130"/>
      <c r="Q67" s="130"/>
      <c r="R67" s="130"/>
      <c r="S67" s="130"/>
      <c r="T67" s="75"/>
    </row>
    <row r="68" spans="1:20" s="67" customFormat="1" ht="16.5" customHeight="1">
      <c r="A68" s="65"/>
      <c r="B68" s="65"/>
      <c r="C68" s="65"/>
      <c r="D68" s="65"/>
      <c r="E68" s="65"/>
      <c r="F68" s="65"/>
      <c r="G68" s="65"/>
      <c r="H68" s="65"/>
      <c r="I68" s="65"/>
      <c r="J68" s="65"/>
      <c r="K68" s="65"/>
      <c r="L68" s="65"/>
      <c r="M68" s="65"/>
      <c r="N68" s="120" t="str">
        <f>Sheet1!B9</f>
        <v>PHÓ CỤC TRƯỞNG</v>
      </c>
      <c r="O68" s="120"/>
      <c r="P68" s="120"/>
      <c r="Q68" s="120"/>
      <c r="R68" s="120"/>
      <c r="S68" s="120"/>
      <c r="T68" s="76"/>
    </row>
    <row r="69" spans="1:20" s="70" customFormat="1" ht="19.5" customHeight="1">
      <c r="A69" s="68"/>
      <c r="B69" s="120" t="s">
        <v>3</v>
      </c>
      <c r="C69" s="120"/>
      <c r="D69" s="120"/>
      <c r="E69" s="120"/>
      <c r="F69" s="69"/>
      <c r="G69" s="69"/>
      <c r="H69" s="69"/>
      <c r="I69" s="69"/>
      <c r="J69" s="69"/>
      <c r="K69" s="69"/>
      <c r="L69" s="69"/>
      <c r="M69" s="69"/>
      <c r="N69" s="121" t="str">
        <f>Sheet1!B7</f>
        <v>KT. CỤC TRƯỞNG</v>
      </c>
      <c r="O69" s="121"/>
      <c r="P69" s="121"/>
      <c r="Q69" s="121"/>
      <c r="R69" s="121"/>
      <c r="S69" s="121"/>
      <c r="T69" s="77"/>
    </row>
    <row r="70" spans="2:20" s="71" customFormat="1" ht="16.5">
      <c r="B70" s="120"/>
      <c r="C70" s="120"/>
      <c r="D70" s="120"/>
      <c r="E70" s="120"/>
      <c r="F70" s="72"/>
      <c r="G70" s="72"/>
      <c r="H70" s="72"/>
      <c r="I70" s="72"/>
      <c r="J70" s="72"/>
      <c r="K70" s="72"/>
      <c r="L70" s="72"/>
      <c r="M70" s="72"/>
      <c r="N70" s="121"/>
      <c r="O70" s="121"/>
      <c r="P70" s="121"/>
      <c r="Q70" s="121"/>
      <c r="R70" s="121"/>
      <c r="S70" s="121"/>
      <c r="T70" s="121"/>
    </row>
    <row r="71" spans="2:20" s="71" customFormat="1" ht="16.5">
      <c r="B71" s="120"/>
      <c r="C71" s="120"/>
      <c r="D71" s="120"/>
      <c r="E71" s="120"/>
      <c r="F71" s="72"/>
      <c r="G71" s="72"/>
      <c r="H71" s="72"/>
      <c r="I71" s="72"/>
      <c r="J71" s="72"/>
      <c r="K71" s="72"/>
      <c r="L71" s="72"/>
      <c r="M71" s="72"/>
      <c r="N71" s="121"/>
      <c r="O71" s="121"/>
      <c r="P71" s="121"/>
      <c r="Q71" s="121"/>
      <c r="R71" s="121"/>
      <c r="S71" s="121"/>
      <c r="T71" s="121"/>
    </row>
    <row r="72" spans="2:20" s="71" customFormat="1" ht="16.5">
      <c r="B72" s="120"/>
      <c r="C72" s="120"/>
      <c r="D72" s="120"/>
      <c r="E72" s="120"/>
      <c r="F72" s="72"/>
      <c r="G72" s="72"/>
      <c r="H72" s="72"/>
      <c r="I72" s="72"/>
      <c r="J72" s="72"/>
      <c r="K72" s="72"/>
      <c r="L72" s="72"/>
      <c r="M72" s="72"/>
      <c r="N72" s="121"/>
      <c r="O72" s="121"/>
      <c r="P72" s="121"/>
      <c r="Q72" s="121"/>
      <c r="R72" s="121"/>
      <c r="S72" s="121"/>
      <c r="T72" s="121"/>
    </row>
    <row r="73" spans="1:20" s="71" customFormat="1" ht="15.75" customHeight="1">
      <c r="A73" s="73"/>
      <c r="B73" s="120"/>
      <c r="C73" s="120"/>
      <c r="D73" s="120"/>
      <c r="E73" s="120"/>
      <c r="F73" s="73"/>
      <c r="G73" s="73"/>
      <c r="H73" s="73"/>
      <c r="I73" s="73"/>
      <c r="J73" s="73"/>
      <c r="K73" s="73"/>
      <c r="L73" s="73"/>
      <c r="M73" s="73"/>
      <c r="N73" s="121"/>
      <c r="O73" s="121"/>
      <c r="P73" s="121"/>
      <c r="Q73" s="121"/>
      <c r="R73" s="121"/>
      <c r="S73" s="121"/>
      <c r="T73" s="121"/>
    </row>
    <row r="74" spans="1:20" s="71" customFormat="1" ht="16.5">
      <c r="A74" s="73"/>
      <c r="B74" s="120" t="str">
        <f>Sheet1!B5</f>
        <v>Hà Thành</v>
      </c>
      <c r="C74" s="120"/>
      <c r="D74" s="120"/>
      <c r="E74" s="120"/>
      <c r="F74" s="73"/>
      <c r="G74" s="73"/>
      <c r="H74" s="73"/>
      <c r="I74" s="73"/>
      <c r="J74" s="73"/>
      <c r="K74" s="73"/>
      <c r="L74" s="73"/>
      <c r="M74" s="73"/>
      <c r="N74" s="121" t="str">
        <f>Sheet1!B6</f>
        <v>Nguyễn Thái Bình</v>
      </c>
      <c r="O74" s="121"/>
      <c r="P74" s="121"/>
      <c r="Q74" s="121"/>
      <c r="R74" s="121"/>
      <c r="S74" s="121"/>
      <c r="T74" s="77"/>
    </row>
    <row r="75" spans="1:16" ht="15.75" customHeight="1">
      <c r="A75" s="37"/>
      <c r="B75" s="37"/>
      <c r="C75" s="37"/>
      <c r="D75" s="37"/>
      <c r="E75" s="37"/>
      <c r="F75" s="37"/>
      <c r="G75" s="37"/>
      <c r="H75" s="37"/>
      <c r="I75" s="37"/>
      <c r="J75" s="37"/>
      <c r="K75" s="37"/>
      <c r="L75" s="37"/>
      <c r="M75" s="37"/>
      <c r="N75" s="37"/>
      <c r="O75" s="37"/>
      <c r="P75" s="37"/>
    </row>
    <row r="76" spans="1:16" ht="15.75">
      <c r="A76" s="37"/>
      <c r="B76" s="37"/>
      <c r="C76" s="37"/>
      <c r="D76" s="37"/>
      <c r="E76" s="37"/>
      <c r="F76" s="37"/>
      <c r="G76" s="37"/>
      <c r="H76" s="37"/>
      <c r="I76" s="37"/>
      <c r="J76" s="37"/>
      <c r="K76" s="37"/>
      <c r="L76" s="37"/>
      <c r="M76" s="37"/>
      <c r="N76" s="37"/>
      <c r="O76" s="37"/>
      <c r="P76" s="37"/>
    </row>
    <row r="77" spans="2:19" ht="16.5">
      <c r="B77" s="144"/>
      <c r="C77" s="144"/>
      <c r="D77" s="144"/>
      <c r="E77" s="144"/>
      <c r="N77" s="143"/>
      <c r="O77" s="143"/>
      <c r="P77" s="143"/>
      <c r="Q77" s="143"/>
      <c r="R77" s="143"/>
      <c r="S77" s="143"/>
    </row>
    <row r="78" spans="14:19" ht="16.5">
      <c r="N78" s="143"/>
      <c r="O78" s="143"/>
      <c r="P78" s="143"/>
      <c r="Q78" s="143"/>
      <c r="R78" s="143"/>
      <c r="S78" s="143"/>
    </row>
  </sheetData>
  <sheetProtection/>
  <mergeCells count="52">
    <mergeCell ref="N78:S78"/>
    <mergeCell ref="B77:E77"/>
    <mergeCell ref="N77:S77"/>
    <mergeCell ref="N71:T71"/>
    <mergeCell ref="B72:E72"/>
    <mergeCell ref="N72:T72"/>
    <mergeCell ref="B73:E73"/>
    <mergeCell ref="N73:T73"/>
    <mergeCell ref="A11:B11"/>
    <mergeCell ref="J9:J10"/>
    <mergeCell ref="A12:B12"/>
    <mergeCell ref="A6:B10"/>
    <mergeCell ref="D9:D10"/>
    <mergeCell ref="D7:E8"/>
    <mergeCell ref="H7:H10"/>
    <mergeCell ref="I8:I10"/>
    <mergeCell ref="J8:P8"/>
    <mergeCell ref="C6:E6"/>
    <mergeCell ref="S6:S10"/>
    <mergeCell ref="Q7:Q10"/>
    <mergeCell ref="A3:D3"/>
    <mergeCell ref="O9:O10"/>
    <mergeCell ref="L9:L10"/>
    <mergeCell ref="N9:N10"/>
    <mergeCell ref="P9:P10"/>
    <mergeCell ref="I7:P7"/>
    <mergeCell ref="K9:K10"/>
    <mergeCell ref="A2:D2"/>
    <mergeCell ref="P2:S2"/>
    <mergeCell ref="N67:S67"/>
    <mergeCell ref="A66:E66"/>
    <mergeCell ref="C7:C10"/>
    <mergeCell ref="N66:S66"/>
    <mergeCell ref="P4:S4"/>
    <mergeCell ref="M9:M10"/>
    <mergeCell ref="E9:E10"/>
    <mergeCell ref="R6:R10"/>
    <mergeCell ref="E1:O1"/>
    <mergeCell ref="E2:O2"/>
    <mergeCell ref="E3:O3"/>
    <mergeCell ref="F6:F10"/>
    <mergeCell ref="G6:G10"/>
    <mergeCell ref="H6:Q6"/>
    <mergeCell ref="A67:E67"/>
    <mergeCell ref="B74:E74"/>
    <mergeCell ref="N68:S68"/>
    <mergeCell ref="N69:S69"/>
    <mergeCell ref="N74:S74"/>
    <mergeCell ref="B70:E70"/>
    <mergeCell ref="N70:T70"/>
    <mergeCell ref="B71:E71"/>
    <mergeCell ref="B69:E69"/>
  </mergeCells>
  <printOptions/>
  <pageMargins left="0.25" right="0" top="0" bottom="0" header="0.511811023622047" footer="0.275590551181102"/>
  <pageSetup horizontalDpi="600" verticalDpi="600" orientation="landscape" paperSize="9" r:id="rId2"/>
  <ignoredErrors>
    <ignoredError sqref="I14:I17 I38:I44" formulaRange="1"/>
  </ignoredErrors>
  <drawing r:id="rId1"/>
</worksheet>
</file>

<file path=xl/worksheets/sheet4.xml><?xml version="1.0" encoding="utf-8"?>
<worksheet xmlns="http://schemas.openxmlformats.org/spreadsheetml/2006/main" xmlns:r="http://schemas.openxmlformats.org/officeDocument/2006/relationships">
  <sheetPr>
    <tabColor indexed="14"/>
  </sheetPr>
  <dimension ref="A1:W73"/>
  <sheetViews>
    <sheetView tabSelected="1" zoomScale="130" zoomScaleNormal="130" zoomScalePageLayoutView="0" workbookViewId="0" topLeftCell="A10">
      <selection activeCell="G14" sqref="G14:G18"/>
    </sheetView>
  </sheetViews>
  <sheetFormatPr defaultColWidth="9.00390625" defaultRowHeight="15.75"/>
  <cols>
    <col min="1" max="1" width="3.50390625" style="28" customWidth="1"/>
    <col min="2" max="2" width="13.625" style="28" customWidth="1"/>
    <col min="3" max="3" width="9.75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875" style="28" customWidth="1"/>
    <col min="14" max="14" width="4.75390625" style="28" customWidth="1"/>
    <col min="15" max="15" width="4.875" style="28" customWidth="1"/>
    <col min="16" max="16" width="5.00390625" style="28" customWidth="1"/>
    <col min="17" max="17" width="5.125" style="28" customWidth="1"/>
    <col min="18" max="18" width="8.875" style="28" customWidth="1"/>
    <col min="19" max="19" width="7.00390625" style="28" customWidth="1"/>
    <col min="20" max="20" width="4.25390625" style="28" customWidth="1"/>
    <col min="21" max="16384" width="9.00390625" style="28" customWidth="1"/>
  </cols>
  <sheetData>
    <row r="1" spans="1:21" ht="20.25" customHeight="1">
      <c r="A1" s="30" t="s">
        <v>16</v>
      </c>
      <c r="B1" s="30"/>
      <c r="C1" s="30"/>
      <c r="E1" s="122" t="s">
        <v>70</v>
      </c>
      <c r="F1" s="122"/>
      <c r="G1" s="122"/>
      <c r="H1" s="122"/>
      <c r="I1" s="122"/>
      <c r="J1" s="122"/>
      <c r="K1" s="122"/>
      <c r="L1" s="122"/>
      <c r="M1" s="122"/>
      <c r="N1" s="122"/>
      <c r="O1" s="122"/>
      <c r="P1" s="122"/>
      <c r="Q1" s="78" t="s">
        <v>138</v>
      </c>
      <c r="R1" s="31"/>
      <c r="S1" s="31"/>
      <c r="T1" s="31"/>
      <c r="U1" s="29"/>
    </row>
    <row r="2" spans="1:21" ht="17.25" customHeight="1">
      <c r="A2" s="127" t="s">
        <v>73</v>
      </c>
      <c r="B2" s="127"/>
      <c r="C2" s="127"/>
      <c r="D2" s="127"/>
      <c r="E2" s="123" t="s">
        <v>20</v>
      </c>
      <c r="F2" s="123"/>
      <c r="G2" s="123"/>
      <c r="H2" s="123"/>
      <c r="I2" s="123"/>
      <c r="J2" s="123"/>
      <c r="K2" s="123"/>
      <c r="L2" s="123"/>
      <c r="M2" s="123"/>
      <c r="N2" s="123"/>
      <c r="O2" s="123"/>
      <c r="P2" s="123"/>
      <c r="Q2" s="128" t="str">
        <f>Sheet1!B4</f>
        <v>Cục THADS tỉnh Thái Bình</v>
      </c>
      <c r="R2" s="129"/>
      <c r="S2" s="129"/>
      <c r="T2" s="129"/>
      <c r="U2" s="36"/>
    </row>
    <row r="3" spans="1:21" ht="14.25" customHeight="1">
      <c r="A3" s="127" t="s">
        <v>74</v>
      </c>
      <c r="B3" s="127"/>
      <c r="C3" s="127"/>
      <c r="D3" s="127"/>
      <c r="E3" s="124" t="str">
        <f>Sheet1!B3</f>
        <v>05 tháng / năm 2017</v>
      </c>
      <c r="F3" s="124"/>
      <c r="G3" s="124"/>
      <c r="H3" s="124"/>
      <c r="I3" s="124"/>
      <c r="J3" s="124"/>
      <c r="K3" s="124"/>
      <c r="L3" s="124"/>
      <c r="M3" s="124"/>
      <c r="N3" s="124"/>
      <c r="O3" s="124"/>
      <c r="P3" s="124"/>
      <c r="Q3" s="78" t="s">
        <v>142</v>
      </c>
      <c r="R3" s="32"/>
      <c r="S3" s="31"/>
      <c r="T3" s="31"/>
      <c r="U3" s="31"/>
    </row>
    <row r="4" spans="1:21" ht="14.25" customHeight="1">
      <c r="A4" s="30" t="s">
        <v>57</v>
      </c>
      <c r="B4" s="30"/>
      <c r="C4" s="30"/>
      <c r="D4" s="30"/>
      <c r="E4" s="30"/>
      <c r="F4" s="30"/>
      <c r="G4" s="30"/>
      <c r="H4" s="30"/>
      <c r="I4" s="30"/>
      <c r="J4" s="30"/>
      <c r="K4" s="30"/>
      <c r="L4" s="30"/>
      <c r="M4" s="30"/>
      <c r="N4" s="30"/>
      <c r="O4" s="38"/>
      <c r="P4" s="38"/>
      <c r="Q4" s="134" t="s">
        <v>141</v>
      </c>
      <c r="R4" s="135"/>
      <c r="S4" s="135"/>
      <c r="T4" s="135"/>
      <c r="U4" s="36"/>
    </row>
    <row r="5" spans="2:21" ht="15" customHeight="1">
      <c r="B5" s="39"/>
      <c r="C5" s="39"/>
      <c r="Q5" s="148" t="s">
        <v>55</v>
      </c>
      <c r="R5" s="148"/>
      <c r="S5" s="148"/>
      <c r="T5" s="148"/>
      <c r="U5" s="29"/>
    </row>
    <row r="6" spans="1:20" s="80" customFormat="1" ht="22.5" customHeight="1">
      <c r="A6" s="140" t="s">
        <v>32</v>
      </c>
      <c r="B6" s="140"/>
      <c r="C6" s="141" t="s">
        <v>58</v>
      </c>
      <c r="D6" s="142"/>
      <c r="E6" s="142"/>
      <c r="F6" s="125" t="s">
        <v>50</v>
      </c>
      <c r="G6" s="125" t="s">
        <v>59</v>
      </c>
      <c r="H6" s="126" t="s">
        <v>51</v>
      </c>
      <c r="I6" s="126"/>
      <c r="J6" s="126"/>
      <c r="K6" s="126"/>
      <c r="L6" s="126"/>
      <c r="M6" s="126"/>
      <c r="N6" s="126"/>
      <c r="O6" s="126"/>
      <c r="P6" s="126"/>
      <c r="Q6" s="126"/>
      <c r="R6" s="126"/>
      <c r="S6" s="132" t="s">
        <v>60</v>
      </c>
      <c r="T6" s="145" t="s">
        <v>71</v>
      </c>
    </row>
    <row r="7" spans="1:20" s="31" customFormat="1" ht="16.5" customHeight="1">
      <c r="A7" s="140"/>
      <c r="B7" s="140"/>
      <c r="C7" s="132" t="s">
        <v>23</v>
      </c>
      <c r="D7" s="132" t="s">
        <v>5</v>
      </c>
      <c r="E7" s="125"/>
      <c r="F7" s="125"/>
      <c r="G7" s="125"/>
      <c r="H7" s="125" t="s">
        <v>18</v>
      </c>
      <c r="I7" s="132" t="s">
        <v>52</v>
      </c>
      <c r="J7" s="132"/>
      <c r="K7" s="132"/>
      <c r="L7" s="132"/>
      <c r="M7" s="132"/>
      <c r="N7" s="132"/>
      <c r="O7" s="132"/>
      <c r="P7" s="132"/>
      <c r="Q7" s="132"/>
      <c r="R7" s="125" t="s">
        <v>62</v>
      </c>
      <c r="S7" s="125"/>
      <c r="T7" s="146"/>
    </row>
    <row r="8" spans="1:20" s="80" customFormat="1" ht="15.75" customHeight="1">
      <c r="A8" s="140"/>
      <c r="B8" s="140"/>
      <c r="C8" s="125"/>
      <c r="D8" s="125"/>
      <c r="E8" s="125"/>
      <c r="F8" s="125"/>
      <c r="G8" s="125"/>
      <c r="H8" s="125"/>
      <c r="I8" s="125" t="s">
        <v>18</v>
      </c>
      <c r="J8" s="132" t="s">
        <v>5</v>
      </c>
      <c r="K8" s="132"/>
      <c r="L8" s="132"/>
      <c r="M8" s="132"/>
      <c r="N8" s="132"/>
      <c r="O8" s="132"/>
      <c r="P8" s="132"/>
      <c r="Q8" s="132"/>
      <c r="R8" s="125"/>
      <c r="S8" s="125"/>
      <c r="T8" s="146"/>
    </row>
    <row r="9" spans="1:20" s="80" customFormat="1" ht="15.75" customHeight="1">
      <c r="A9" s="140"/>
      <c r="B9" s="140"/>
      <c r="C9" s="125"/>
      <c r="D9" s="132" t="s">
        <v>63</v>
      </c>
      <c r="E9" s="132" t="s">
        <v>64</v>
      </c>
      <c r="F9" s="125"/>
      <c r="G9" s="125"/>
      <c r="H9" s="125"/>
      <c r="I9" s="125"/>
      <c r="J9" s="132" t="s">
        <v>65</v>
      </c>
      <c r="K9" s="132" t="s">
        <v>66</v>
      </c>
      <c r="L9" s="132" t="s">
        <v>56</v>
      </c>
      <c r="M9" s="125" t="s">
        <v>53</v>
      </c>
      <c r="N9" s="125" t="s">
        <v>67</v>
      </c>
      <c r="O9" s="125" t="s">
        <v>54</v>
      </c>
      <c r="P9" s="125" t="s">
        <v>68</v>
      </c>
      <c r="Q9" s="125" t="s">
        <v>69</v>
      </c>
      <c r="R9" s="125"/>
      <c r="S9" s="125"/>
      <c r="T9" s="146"/>
    </row>
    <row r="10" spans="1:20" s="80" customFormat="1" ht="67.5" customHeight="1">
      <c r="A10" s="140"/>
      <c r="B10" s="140"/>
      <c r="C10" s="125"/>
      <c r="D10" s="125"/>
      <c r="E10" s="125"/>
      <c r="F10" s="125"/>
      <c r="G10" s="125"/>
      <c r="H10" s="125"/>
      <c r="I10" s="125"/>
      <c r="J10" s="132"/>
      <c r="K10" s="132"/>
      <c r="L10" s="132"/>
      <c r="M10" s="125"/>
      <c r="N10" s="125"/>
      <c r="O10" s="125" t="s">
        <v>54</v>
      </c>
      <c r="P10" s="125" t="s">
        <v>68</v>
      </c>
      <c r="Q10" s="125" t="s">
        <v>69</v>
      </c>
      <c r="R10" s="125"/>
      <c r="S10" s="125"/>
      <c r="T10" s="146"/>
    </row>
    <row r="11" spans="1:20" ht="13.5" customHeight="1">
      <c r="A11" s="136" t="s">
        <v>4</v>
      </c>
      <c r="B11" s="137"/>
      <c r="C11" s="79">
        <v>1</v>
      </c>
      <c r="D11" s="79">
        <v>2</v>
      </c>
      <c r="E11" s="79">
        <v>3</v>
      </c>
      <c r="F11" s="79">
        <v>4</v>
      </c>
      <c r="G11" s="79">
        <v>5</v>
      </c>
      <c r="H11" s="79">
        <v>6</v>
      </c>
      <c r="I11" s="79">
        <v>7</v>
      </c>
      <c r="J11" s="79">
        <v>8</v>
      </c>
      <c r="K11" s="79">
        <v>9</v>
      </c>
      <c r="L11" s="79">
        <v>10</v>
      </c>
      <c r="M11" s="79">
        <v>11</v>
      </c>
      <c r="N11" s="79">
        <v>12</v>
      </c>
      <c r="O11" s="79">
        <v>13</v>
      </c>
      <c r="P11" s="79">
        <v>14</v>
      </c>
      <c r="Q11" s="79">
        <v>15</v>
      </c>
      <c r="R11" s="79">
        <v>16</v>
      </c>
      <c r="S11" s="79">
        <v>17</v>
      </c>
      <c r="T11" s="79">
        <v>18</v>
      </c>
    </row>
    <row r="12" spans="1:20" ht="13.5" customHeight="1">
      <c r="A12" s="138" t="s">
        <v>17</v>
      </c>
      <c r="B12" s="139"/>
      <c r="C12" s="56">
        <f>+C13+C21</f>
        <v>731001345</v>
      </c>
      <c r="D12" s="56">
        <f aca="true" t="shared" si="0" ref="D12:S12">+D13+D21</f>
        <v>694297477</v>
      </c>
      <c r="E12" s="56">
        <f t="shared" si="0"/>
        <v>36703868</v>
      </c>
      <c r="F12" s="56">
        <f>+F13+F21</f>
        <v>347097</v>
      </c>
      <c r="G12" s="56">
        <f t="shared" si="0"/>
        <v>0</v>
      </c>
      <c r="H12" s="51">
        <f aca="true" t="shared" si="1" ref="H12:H34">+I12+R12</f>
        <v>730654248</v>
      </c>
      <c r="I12" s="51">
        <f aca="true" t="shared" si="2" ref="I12:I34">+SUM(J12:Q12)</f>
        <v>554580751</v>
      </c>
      <c r="J12" s="56">
        <f t="shared" si="0"/>
        <v>15675163</v>
      </c>
      <c r="K12" s="56">
        <f t="shared" si="0"/>
        <v>3139006</v>
      </c>
      <c r="L12" s="56">
        <f t="shared" si="0"/>
        <v>5716</v>
      </c>
      <c r="M12" s="56">
        <f t="shared" si="0"/>
        <v>424187398</v>
      </c>
      <c r="N12" s="56">
        <f t="shared" si="0"/>
        <v>2393014</v>
      </c>
      <c r="O12" s="56">
        <f t="shared" si="0"/>
        <v>77088930</v>
      </c>
      <c r="P12" s="56">
        <f t="shared" si="0"/>
        <v>0</v>
      </c>
      <c r="Q12" s="56">
        <f t="shared" si="0"/>
        <v>32091524</v>
      </c>
      <c r="R12" s="56">
        <f t="shared" si="0"/>
        <v>176073497</v>
      </c>
      <c r="S12" s="56">
        <f t="shared" si="0"/>
        <v>711834363</v>
      </c>
      <c r="T12" s="81">
        <f aca="true" t="shared" si="3" ref="T12:T20">+SUM(J12:L12)/I12</f>
        <v>0.033935337578999386</v>
      </c>
    </row>
    <row r="13" spans="1:20" ht="13.5" customHeight="1">
      <c r="A13" s="33" t="s">
        <v>0</v>
      </c>
      <c r="B13" s="34" t="s">
        <v>49</v>
      </c>
      <c r="C13" s="51">
        <f>+SUM(D13:E13)</f>
        <v>336821943</v>
      </c>
      <c r="D13" s="57">
        <f aca="true" t="shared" si="4" ref="D13:S13">+SUM(D14:D20)</f>
        <v>335436271</v>
      </c>
      <c r="E13" s="57">
        <f t="shared" si="4"/>
        <v>1385672</v>
      </c>
      <c r="F13" s="57">
        <f>+SUM(F14:F20)</f>
        <v>35370</v>
      </c>
      <c r="G13" s="57">
        <f t="shared" si="4"/>
        <v>0</v>
      </c>
      <c r="H13" s="51">
        <f>+I13+R13</f>
        <v>336786573</v>
      </c>
      <c r="I13" s="51">
        <f t="shared" si="2"/>
        <v>270185203</v>
      </c>
      <c r="J13" s="57">
        <f t="shared" si="4"/>
        <v>2064470</v>
      </c>
      <c r="K13" s="57">
        <f t="shared" si="4"/>
        <v>12950</v>
      </c>
      <c r="L13" s="57">
        <f t="shared" si="4"/>
        <v>0</v>
      </c>
      <c r="M13" s="57">
        <f t="shared" si="4"/>
        <v>196268995</v>
      </c>
      <c r="N13" s="57">
        <f t="shared" si="4"/>
        <v>0</v>
      </c>
      <c r="O13" s="57">
        <f t="shared" si="4"/>
        <v>71838788</v>
      </c>
      <c r="P13" s="57">
        <f t="shared" si="4"/>
        <v>0</v>
      </c>
      <c r="Q13" s="57">
        <f t="shared" si="4"/>
        <v>0</v>
      </c>
      <c r="R13" s="57">
        <f t="shared" si="4"/>
        <v>66601370</v>
      </c>
      <c r="S13" s="57">
        <f t="shared" si="4"/>
        <v>334709153</v>
      </c>
      <c r="T13" s="81">
        <f t="shared" si="3"/>
        <v>0.0076888740646540886</v>
      </c>
    </row>
    <row r="14" spans="1:23" ht="13.5" customHeight="1">
      <c r="A14" s="40">
        <v>1</v>
      </c>
      <c r="B14" s="35" t="s">
        <v>116</v>
      </c>
      <c r="C14" s="51">
        <f>+SUM(D14:E14)</f>
        <v>254799</v>
      </c>
      <c r="D14" s="59">
        <v>184359</v>
      </c>
      <c r="E14" s="59">
        <v>70440</v>
      </c>
      <c r="F14" s="59"/>
      <c r="G14" s="59"/>
      <c r="H14" s="51">
        <f t="shared" si="1"/>
        <v>254799</v>
      </c>
      <c r="I14" s="51">
        <f t="shared" si="2"/>
        <v>63442</v>
      </c>
      <c r="J14" s="59">
        <v>63442</v>
      </c>
      <c r="K14" s="59"/>
      <c r="L14" s="59"/>
      <c r="M14" s="59"/>
      <c r="N14" s="59"/>
      <c r="O14" s="59"/>
      <c r="P14" s="59"/>
      <c r="Q14" s="59"/>
      <c r="R14" s="59">
        <v>191357</v>
      </c>
      <c r="S14" s="58">
        <f aca="true" t="shared" si="5" ref="S14:S20">+SUM(M14:R14)</f>
        <v>191357</v>
      </c>
      <c r="T14" s="81">
        <f t="shared" si="3"/>
        <v>1</v>
      </c>
      <c r="W14" s="149"/>
    </row>
    <row r="15" spans="1:23" ht="13.5" customHeight="1">
      <c r="A15" s="40">
        <v>2</v>
      </c>
      <c r="B15" s="35" t="s">
        <v>75</v>
      </c>
      <c r="C15" s="51">
        <f aca="true" t="shared" si="6" ref="C15:C20">+SUM(D15:E15)</f>
        <v>788523</v>
      </c>
      <c r="D15" s="59">
        <v>369743</v>
      </c>
      <c r="E15" s="59">
        <v>418780</v>
      </c>
      <c r="F15" s="59">
        <v>30170</v>
      </c>
      <c r="G15" s="59"/>
      <c r="H15" s="51">
        <f>+I15+R15</f>
        <v>758353</v>
      </c>
      <c r="I15" s="51">
        <f t="shared" si="2"/>
        <v>398610</v>
      </c>
      <c r="J15" s="59">
        <v>398610</v>
      </c>
      <c r="K15" s="59"/>
      <c r="L15" s="59"/>
      <c r="M15" s="59"/>
      <c r="N15" s="59"/>
      <c r="O15" s="59"/>
      <c r="P15" s="59"/>
      <c r="Q15" s="59"/>
      <c r="R15" s="59">
        <v>359743</v>
      </c>
      <c r="S15" s="58">
        <f t="shared" si="5"/>
        <v>359743</v>
      </c>
      <c r="T15" s="81">
        <f t="shared" si="3"/>
        <v>1</v>
      </c>
      <c r="W15" s="149"/>
    </row>
    <row r="16" spans="1:23" ht="13.5" customHeight="1">
      <c r="A16" s="40">
        <v>3</v>
      </c>
      <c r="B16" s="35" t="s">
        <v>76</v>
      </c>
      <c r="C16" s="51">
        <f t="shared" si="6"/>
        <v>95103850</v>
      </c>
      <c r="D16" s="59">
        <v>94995651</v>
      </c>
      <c r="E16" s="59">
        <v>108199</v>
      </c>
      <c r="F16" s="59">
        <v>0</v>
      </c>
      <c r="G16" s="59">
        <v>0</v>
      </c>
      <c r="H16" s="51">
        <f t="shared" si="1"/>
        <v>95103850</v>
      </c>
      <c r="I16" s="51">
        <f t="shared" si="2"/>
        <v>31194140</v>
      </c>
      <c r="J16" s="59">
        <v>1000597</v>
      </c>
      <c r="K16" s="59">
        <v>0</v>
      </c>
      <c r="L16" s="59">
        <v>0</v>
      </c>
      <c r="M16" s="59">
        <v>30143143</v>
      </c>
      <c r="N16" s="59">
        <v>0</v>
      </c>
      <c r="O16" s="59">
        <v>50400</v>
      </c>
      <c r="P16" s="59">
        <v>0</v>
      </c>
      <c r="Q16" s="59">
        <v>0</v>
      </c>
      <c r="R16" s="59">
        <v>63909710</v>
      </c>
      <c r="S16" s="58">
        <f t="shared" si="5"/>
        <v>94103253</v>
      </c>
      <c r="T16" s="81">
        <f t="shared" si="3"/>
        <v>0.03207644128031739</v>
      </c>
      <c r="W16" s="149"/>
    </row>
    <row r="17" spans="1:23" ht="13.5" customHeight="1">
      <c r="A17" s="40">
        <v>4</v>
      </c>
      <c r="B17" s="35" t="s">
        <v>110</v>
      </c>
      <c r="C17" s="51">
        <f t="shared" si="6"/>
        <v>149627584</v>
      </c>
      <c r="D17" s="59">
        <v>149399784</v>
      </c>
      <c r="E17" s="59">
        <v>227800</v>
      </c>
      <c r="F17" s="59">
        <v>5200</v>
      </c>
      <c r="G17" s="59"/>
      <c r="H17" s="51">
        <f t="shared" si="1"/>
        <v>149622384</v>
      </c>
      <c r="I17" s="51">
        <f t="shared" si="2"/>
        <v>149105000</v>
      </c>
      <c r="J17" s="59">
        <v>217347</v>
      </c>
      <c r="K17" s="59"/>
      <c r="L17" s="59"/>
      <c r="M17" s="59">
        <v>148887653</v>
      </c>
      <c r="N17" s="59"/>
      <c r="O17" s="59"/>
      <c r="P17" s="59"/>
      <c r="Q17" s="59"/>
      <c r="R17" s="59">
        <v>517384</v>
      </c>
      <c r="S17" s="58">
        <f t="shared" si="5"/>
        <v>149405037</v>
      </c>
      <c r="T17" s="81">
        <f t="shared" si="3"/>
        <v>0.0014576774756044398</v>
      </c>
      <c r="W17" s="149"/>
    </row>
    <row r="18" spans="1:23" ht="13.5" customHeight="1">
      <c r="A18" s="40">
        <v>5</v>
      </c>
      <c r="B18" s="35" t="s">
        <v>77</v>
      </c>
      <c r="C18" s="51">
        <f t="shared" si="6"/>
        <v>72981717</v>
      </c>
      <c r="D18" s="59">
        <v>72936957</v>
      </c>
      <c r="E18" s="59">
        <v>44760</v>
      </c>
      <c r="F18" s="59"/>
      <c r="G18" s="59"/>
      <c r="H18" s="51">
        <f t="shared" si="1"/>
        <v>72981717</v>
      </c>
      <c r="I18" s="51">
        <f t="shared" si="2"/>
        <v>72799684</v>
      </c>
      <c r="J18" s="59">
        <v>72778</v>
      </c>
      <c r="K18" s="59"/>
      <c r="L18" s="59"/>
      <c r="M18" s="59">
        <v>938518</v>
      </c>
      <c r="N18" s="59"/>
      <c r="O18" s="59">
        <v>71788388</v>
      </c>
      <c r="P18" s="59"/>
      <c r="Q18" s="59"/>
      <c r="R18" s="59">
        <v>182033</v>
      </c>
      <c r="S18" s="58">
        <f t="shared" si="5"/>
        <v>72908939</v>
      </c>
      <c r="T18" s="81">
        <f t="shared" si="3"/>
        <v>0.000999702141564241</v>
      </c>
      <c r="W18" s="149"/>
    </row>
    <row r="19" spans="1:20" ht="13.5" customHeight="1">
      <c r="A19" s="40">
        <v>6</v>
      </c>
      <c r="B19" s="35" t="s">
        <v>80</v>
      </c>
      <c r="C19" s="51">
        <f t="shared" si="6"/>
        <v>15957647</v>
      </c>
      <c r="D19" s="59">
        <v>15672928</v>
      </c>
      <c r="E19" s="59">
        <v>284719</v>
      </c>
      <c r="F19" s="59">
        <v>0</v>
      </c>
      <c r="G19" s="59">
        <v>0</v>
      </c>
      <c r="H19" s="51">
        <f t="shared" si="1"/>
        <v>15957647</v>
      </c>
      <c r="I19" s="51">
        <f t="shared" si="2"/>
        <v>15402496</v>
      </c>
      <c r="J19" s="59">
        <v>46300</v>
      </c>
      <c r="K19" s="59">
        <v>10050</v>
      </c>
      <c r="L19" s="59">
        <v>0</v>
      </c>
      <c r="M19" s="59">
        <v>15346146</v>
      </c>
      <c r="N19" s="59">
        <v>0</v>
      </c>
      <c r="O19" s="59">
        <v>0</v>
      </c>
      <c r="P19" s="59">
        <v>0</v>
      </c>
      <c r="Q19" s="59">
        <v>0</v>
      </c>
      <c r="R19" s="59">
        <v>555151</v>
      </c>
      <c r="S19" s="58">
        <f t="shared" si="5"/>
        <v>15901297</v>
      </c>
      <c r="T19" s="81">
        <f t="shared" si="3"/>
        <v>0.003658497947345677</v>
      </c>
    </row>
    <row r="20" spans="1:20" ht="13.5" customHeight="1">
      <c r="A20" s="40">
        <v>7</v>
      </c>
      <c r="B20" s="35" t="s">
        <v>83</v>
      </c>
      <c r="C20" s="51">
        <f t="shared" si="6"/>
        <v>2107823</v>
      </c>
      <c r="D20" s="59">
        <v>1876849</v>
      </c>
      <c r="E20" s="59">
        <v>230974</v>
      </c>
      <c r="F20" s="59">
        <v>0</v>
      </c>
      <c r="G20" s="59">
        <v>0</v>
      </c>
      <c r="H20" s="51">
        <f t="shared" si="1"/>
        <v>2107823</v>
      </c>
      <c r="I20" s="51">
        <f t="shared" si="2"/>
        <v>1221831</v>
      </c>
      <c r="J20" s="59">
        <v>265396</v>
      </c>
      <c r="K20" s="59">
        <v>2900</v>
      </c>
      <c r="L20" s="59">
        <v>0</v>
      </c>
      <c r="M20" s="59">
        <v>953535</v>
      </c>
      <c r="N20" s="59">
        <v>0</v>
      </c>
      <c r="O20" s="59">
        <v>0</v>
      </c>
      <c r="P20" s="59">
        <v>0</v>
      </c>
      <c r="Q20" s="59">
        <v>0</v>
      </c>
      <c r="R20" s="59">
        <v>885992</v>
      </c>
      <c r="S20" s="58">
        <f t="shared" si="5"/>
        <v>1839527</v>
      </c>
      <c r="T20" s="81">
        <f t="shared" si="3"/>
        <v>0.2195851963160208</v>
      </c>
    </row>
    <row r="21" spans="1:20" ht="13.5" customHeight="1">
      <c r="A21" s="33" t="s">
        <v>1</v>
      </c>
      <c r="B21" s="34" t="s">
        <v>10</v>
      </c>
      <c r="C21" s="57">
        <f aca="true" t="shared" si="7" ref="C21:R21">+C22+C30+C35+C40+C45+C52+C56+C61</f>
        <v>394179402</v>
      </c>
      <c r="D21" s="57">
        <f t="shared" si="7"/>
        <v>358861206</v>
      </c>
      <c r="E21" s="57">
        <f t="shared" si="7"/>
        <v>35318196</v>
      </c>
      <c r="F21" s="57">
        <f t="shared" si="7"/>
        <v>311727</v>
      </c>
      <c r="G21" s="57">
        <f t="shared" si="7"/>
        <v>0</v>
      </c>
      <c r="H21" s="51">
        <f t="shared" si="1"/>
        <v>393867675</v>
      </c>
      <c r="I21" s="51">
        <f t="shared" si="2"/>
        <v>284395548</v>
      </c>
      <c r="J21" s="57">
        <f t="shared" si="7"/>
        <v>13610693</v>
      </c>
      <c r="K21" s="57">
        <f t="shared" si="7"/>
        <v>3126056</v>
      </c>
      <c r="L21" s="57">
        <f t="shared" si="7"/>
        <v>5716</v>
      </c>
      <c r="M21" s="57">
        <f t="shared" si="7"/>
        <v>227918403</v>
      </c>
      <c r="N21" s="57">
        <f t="shared" si="7"/>
        <v>2393014</v>
      </c>
      <c r="O21" s="57">
        <f t="shared" si="7"/>
        <v>5250142</v>
      </c>
      <c r="P21" s="57">
        <f t="shared" si="7"/>
        <v>0</v>
      </c>
      <c r="Q21" s="57">
        <f t="shared" si="7"/>
        <v>32091524</v>
      </c>
      <c r="R21" s="57">
        <f t="shared" si="7"/>
        <v>109472127</v>
      </c>
      <c r="S21" s="58">
        <f aca="true" t="shared" si="8" ref="S21:S65">+SUM(M21:R21)</f>
        <v>377125210</v>
      </c>
      <c r="T21" s="81">
        <f aca="true" t="shared" si="9" ref="T21:T65">+SUM(J21:L21)/I21</f>
        <v>0.058870348420503406</v>
      </c>
    </row>
    <row r="22" spans="1:23" s="43" customFormat="1" ht="13.5" customHeight="1">
      <c r="A22" s="41">
        <v>1</v>
      </c>
      <c r="B22" s="42" t="s">
        <v>78</v>
      </c>
      <c r="C22" s="51">
        <f>+SUM(C23:C29)</f>
        <v>111508683</v>
      </c>
      <c r="D22" s="51">
        <f>+SUM(D23:D29)</f>
        <v>98023311</v>
      </c>
      <c r="E22" s="51">
        <f>+SUM(E23:E29)</f>
        <v>13485372</v>
      </c>
      <c r="F22" s="51">
        <f aca="true" t="shared" si="10" ref="F22:R22">+SUM(F23:F29)</f>
        <v>252445</v>
      </c>
      <c r="G22" s="51">
        <f t="shared" si="10"/>
        <v>0</v>
      </c>
      <c r="H22" s="51">
        <f t="shared" si="1"/>
        <v>111256238</v>
      </c>
      <c r="I22" s="51">
        <f t="shared" si="2"/>
        <v>95779158</v>
      </c>
      <c r="J22" s="51">
        <f t="shared" si="10"/>
        <v>5879092</v>
      </c>
      <c r="K22" s="51">
        <f t="shared" si="10"/>
        <v>1381532</v>
      </c>
      <c r="L22" s="51">
        <f t="shared" si="10"/>
        <v>5716</v>
      </c>
      <c r="M22" s="51">
        <f t="shared" si="10"/>
        <v>56782268</v>
      </c>
      <c r="N22" s="51">
        <f t="shared" si="10"/>
        <v>15980</v>
      </c>
      <c r="O22" s="51">
        <f t="shared" si="10"/>
        <v>4710058</v>
      </c>
      <c r="P22" s="51">
        <f t="shared" si="10"/>
        <v>0</v>
      </c>
      <c r="Q22" s="51">
        <f t="shared" si="10"/>
        <v>27004512</v>
      </c>
      <c r="R22" s="51">
        <f t="shared" si="10"/>
        <v>15477080</v>
      </c>
      <c r="S22" s="58">
        <f>+SUM(M22:R22)</f>
        <v>103989898</v>
      </c>
      <c r="T22" s="81">
        <f t="shared" si="9"/>
        <v>0.07586556565886704</v>
      </c>
      <c r="W22" s="28"/>
    </row>
    <row r="23" spans="1:23" s="46" customFormat="1" ht="13.5" customHeight="1">
      <c r="A23" s="44">
        <v>1</v>
      </c>
      <c r="B23" s="45" t="s">
        <v>79</v>
      </c>
      <c r="C23" s="51">
        <f>+SUM(D23:E23)</f>
        <v>1011434</v>
      </c>
      <c r="D23" s="53">
        <v>787509</v>
      </c>
      <c r="E23" s="53">
        <v>223925</v>
      </c>
      <c r="F23" s="53">
        <v>34270</v>
      </c>
      <c r="G23" s="53">
        <v>0</v>
      </c>
      <c r="H23" s="51">
        <f t="shared" si="1"/>
        <v>977164</v>
      </c>
      <c r="I23" s="51">
        <f t="shared" si="2"/>
        <v>471783</v>
      </c>
      <c r="J23" s="53">
        <v>136967</v>
      </c>
      <c r="K23" s="53">
        <v>44500</v>
      </c>
      <c r="L23" s="53">
        <v>5716</v>
      </c>
      <c r="M23" s="53">
        <v>238500</v>
      </c>
      <c r="N23" s="53">
        <v>0</v>
      </c>
      <c r="O23" s="53">
        <v>46100</v>
      </c>
      <c r="P23" s="53">
        <v>0</v>
      </c>
      <c r="Q23" s="53">
        <v>0</v>
      </c>
      <c r="R23" s="53">
        <v>505381</v>
      </c>
      <c r="S23" s="58">
        <f t="shared" si="8"/>
        <v>789981</v>
      </c>
      <c r="T23" s="81">
        <f t="shared" si="9"/>
        <v>0.3967565596895183</v>
      </c>
      <c r="V23" s="82"/>
      <c r="W23" s="28"/>
    </row>
    <row r="24" spans="1:23" s="46" customFormat="1" ht="13.5" customHeight="1">
      <c r="A24" s="44">
        <v>2</v>
      </c>
      <c r="B24" s="45" t="s">
        <v>81</v>
      </c>
      <c r="C24" s="51">
        <f aca="true" t="shared" si="11" ref="C24:C65">+SUM(D24:E24)</f>
        <v>18463705</v>
      </c>
      <c r="D24" s="53">
        <v>13467547</v>
      </c>
      <c r="E24" s="53">
        <v>4996158</v>
      </c>
      <c r="F24" s="53">
        <v>9000</v>
      </c>
      <c r="G24" s="53">
        <v>0</v>
      </c>
      <c r="H24" s="51">
        <f t="shared" si="1"/>
        <v>18454705</v>
      </c>
      <c r="I24" s="51">
        <f t="shared" si="2"/>
        <v>17986464</v>
      </c>
      <c r="J24" s="53">
        <v>864193</v>
      </c>
      <c r="K24" s="53">
        <v>0</v>
      </c>
      <c r="L24" s="53">
        <v>0</v>
      </c>
      <c r="M24" s="53">
        <v>12458313</v>
      </c>
      <c r="N24" s="53">
        <v>0</v>
      </c>
      <c r="O24" s="53">
        <v>4663958</v>
      </c>
      <c r="P24" s="53">
        <v>0</v>
      </c>
      <c r="Q24" s="53">
        <v>0</v>
      </c>
      <c r="R24" s="53">
        <v>468241</v>
      </c>
      <c r="S24" s="58">
        <f t="shared" si="8"/>
        <v>17590512</v>
      </c>
      <c r="T24" s="81">
        <f t="shared" si="9"/>
        <v>0.04804685345602115</v>
      </c>
      <c r="V24" s="82"/>
      <c r="W24" s="28"/>
    </row>
    <row r="25" spans="1:23" s="46" customFormat="1" ht="13.5" customHeight="1">
      <c r="A25" s="44">
        <v>3</v>
      </c>
      <c r="B25" s="45" t="s">
        <v>113</v>
      </c>
      <c r="C25" s="51">
        <f t="shared" si="11"/>
        <v>35876343</v>
      </c>
      <c r="D25" s="53">
        <v>32702780</v>
      </c>
      <c r="E25" s="53">
        <v>3173563</v>
      </c>
      <c r="F25" s="53">
        <v>0</v>
      </c>
      <c r="G25" s="53">
        <v>0</v>
      </c>
      <c r="H25" s="51">
        <f t="shared" si="1"/>
        <v>35876343</v>
      </c>
      <c r="I25" s="51">
        <f t="shared" si="2"/>
        <v>32652678</v>
      </c>
      <c r="J25" s="53">
        <v>4461596</v>
      </c>
      <c r="K25" s="53">
        <v>955552</v>
      </c>
      <c r="L25" s="53">
        <v>0</v>
      </c>
      <c r="M25" s="53">
        <v>781907</v>
      </c>
      <c r="N25" s="53">
        <v>0</v>
      </c>
      <c r="O25" s="53">
        <v>0</v>
      </c>
      <c r="P25" s="53">
        <v>0</v>
      </c>
      <c r="Q25" s="53">
        <v>26453623</v>
      </c>
      <c r="R25" s="53">
        <v>3223665</v>
      </c>
      <c r="S25" s="58">
        <f t="shared" si="8"/>
        <v>30459195</v>
      </c>
      <c r="T25" s="81">
        <f t="shared" si="9"/>
        <v>0.16590210456857474</v>
      </c>
      <c r="V25" s="82"/>
      <c r="W25" s="28"/>
    </row>
    <row r="26" spans="1:22" s="46" customFormat="1" ht="13.5" customHeight="1">
      <c r="A26" s="44">
        <v>4</v>
      </c>
      <c r="B26" s="45" t="s">
        <v>94</v>
      </c>
      <c r="C26" s="51">
        <f t="shared" si="11"/>
        <v>35966871</v>
      </c>
      <c r="D26" s="53">
        <v>35723306</v>
      </c>
      <c r="E26" s="53">
        <v>243565</v>
      </c>
      <c r="F26" s="53">
        <v>5630</v>
      </c>
      <c r="G26" s="53">
        <v>0</v>
      </c>
      <c r="H26" s="51">
        <f t="shared" si="1"/>
        <v>35961241</v>
      </c>
      <c r="I26" s="51">
        <f t="shared" si="2"/>
        <v>30211285</v>
      </c>
      <c r="J26" s="53">
        <v>156854</v>
      </c>
      <c r="K26" s="53">
        <v>46280</v>
      </c>
      <c r="L26" s="53">
        <v>0</v>
      </c>
      <c r="M26" s="53">
        <v>30008151</v>
      </c>
      <c r="N26" s="53">
        <v>0</v>
      </c>
      <c r="O26" s="53">
        <v>0</v>
      </c>
      <c r="P26" s="53">
        <v>0</v>
      </c>
      <c r="Q26" s="53">
        <v>0</v>
      </c>
      <c r="R26" s="53">
        <v>5749956</v>
      </c>
      <c r="S26" s="58">
        <f t="shared" si="8"/>
        <v>35758107</v>
      </c>
      <c r="T26" s="81">
        <f t="shared" si="9"/>
        <v>0.006723778879316123</v>
      </c>
      <c r="V26" s="82"/>
    </row>
    <row r="27" spans="1:22" s="46" customFormat="1" ht="13.5" customHeight="1">
      <c r="A27" s="44">
        <v>5</v>
      </c>
      <c r="B27" s="45" t="s">
        <v>114</v>
      </c>
      <c r="C27" s="51">
        <f t="shared" si="11"/>
        <v>12454377</v>
      </c>
      <c r="D27" s="53">
        <v>10256221</v>
      </c>
      <c r="E27" s="53">
        <v>2198156</v>
      </c>
      <c r="F27" s="53">
        <v>13195</v>
      </c>
      <c r="G27" s="53">
        <v>0</v>
      </c>
      <c r="H27" s="51">
        <f t="shared" si="1"/>
        <v>12441182</v>
      </c>
      <c r="I27" s="51">
        <f t="shared" si="2"/>
        <v>9545026</v>
      </c>
      <c r="J27" s="53">
        <v>59855</v>
      </c>
      <c r="K27" s="53">
        <v>0</v>
      </c>
      <c r="L27" s="53">
        <v>0</v>
      </c>
      <c r="M27" s="53">
        <v>9485171</v>
      </c>
      <c r="N27" s="53">
        <v>0</v>
      </c>
      <c r="O27" s="53">
        <v>0</v>
      </c>
      <c r="P27" s="53">
        <v>0</v>
      </c>
      <c r="Q27" s="53">
        <v>0</v>
      </c>
      <c r="R27" s="53">
        <v>2896156</v>
      </c>
      <c r="S27" s="58">
        <f t="shared" si="8"/>
        <v>12381327</v>
      </c>
      <c r="T27" s="81">
        <f t="shared" si="9"/>
        <v>0.006270805338822545</v>
      </c>
      <c r="V27" s="82"/>
    </row>
    <row r="28" spans="1:22" s="46" customFormat="1" ht="13.5" customHeight="1">
      <c r="A28" s="44">
        <v>6</v>
      </c>
      <c r="B28" s="45" t="s">
        <v>82</v>
      </c>
      <c r="C28" s="51">
        <f t="shared" si="11"/>
        <v>5640311</v>
      </c>
      <c r="D28" s="53">
        <v>3519725</v>
      </c>
      <c r="E28" s="53">
        <v>2120586</v>
      </c>
      <c r="F28" s="53">
        <v>190350</v>
      </c>
      <c r="G28" s="53">
        <v>0</v>
      </c>
      <c r="H28" s="51">
        <f t="shared" si="1"/>
        <v>5449961</v>
      </c>
      <c r="I28" s="51">
        <f t="shared" si="2"/>
        <v>3534217</v>
      </c>
      <c r="J28" s="53">
        <v>36390</v>
      </c>
      <c r="K28" s="53">
        <v>310000</v>
      </c>
      <c r="L28" s="53">
        <v>0</v>
      </c>
      <c r="M28" s="53">
        <v>2620958</v>
      </c>
      <c r="N28" s="53">
        <v>15980</v>
      </c>
      <c r="O28" s="53">
        <v>0</v>
      </c>
      <c r="P28" s="53">
        <v>0</v>
      </c>
      <c r="Q28" s="53">
        <v>550889</v>
      </c>
      <c r="R28" s="53">
        <v>1915744</v>
      </c>
      <c r="S28" s="58">
        <f t="shared" si="8"/>
        <v>5103571</v>
      </c>
      <c r="T28" s="81">
        <f t="shared" si="9"/>
        <v>0.09801039381565987</v>
      </c>
      <c r="V28" s="82"/>
    </row>
    <row r="29" spans="1:22" s="46" customFormat="1" ht="13.5" customHeight="1">
      <c r="A29" s="44">
        <v>7</v>
      </c>
      <c r="B29" s="45" t="s">
        <v>128</v>
      </c>
      <c r="C29" s="51">
        <f t="shared" si="11"/>
        <v>2095642</v>
      </c>
      <c r="D29" s="53">
        <v>1566223</v>
      </c>
      <c r="E29" s="53">
        <v>529419</v>
      </c>
      <c r="F29" s="53">
        <v>0</v>
      </c>
      <c r="G29" s="53">
        <v>0</v>
      </c>
      <c r="H29" s="51">
        <f t="shared" si="1"/>
        <v>2095642</v>
      </c>
      <c r="I29" s="51">
        <f t="shared" si="2"/>
        <v>1377705</v>
      </c>
      <c r="J29" s="53">
        <v>163237</v>
      </c>
      <c r="K29" s="53">
        <v>25200</v>
      </c>
      <c r="L29" s="53">
        <v>0</v>
      </c>
      <c r="M29" s="53">
        <v>1189268</v>
      </c>
      <c r="N29" s="53">
        <v>0</v>
      </c>
      <c r="O29" s="53">
        <v>0</v>
      </c>
      <c r="P29" s="53">
        <v>0</v>
      </c>
      <c r="Q29" s="53">
        <v>0</v>
      </c>
      <c r="R29" s="53">
        <v>717937</v>
      </c>
      <c r="S29" s="58">
        <f t="shared" si="8"/>
        <v>1907205</v>
      </c>
      <c r="T29" s="81">
        <f t="shared" si="9"/>
        <v>0.13677601518467306</v>
      </c>
      <c r="V29" s="82"/>
    </row>
    <row r="30" spans="1:20" s="43" customFormat="1" ht="13.5" customHeight="1">
      <c r="A30" s="41">
        <v>2</v>
      </c>
      <c r="B30" s="42" t="s">
        <v>84</v>
      </c>
      <c r="C30" s="57">
        <f>+SUM(C31:C34)</f>
        <v>20868438</v>
      </c>
      <c r="D30" s="57">
        <f aca="true" t="shared" si="12" ref="D30:R30">+SUM(D31:D34)</f>
        <v>18756695</v>
      </c>
      <c r="E30" s="57">
        <f t="shared" si="12"/>
        <v>2111743</v>
      </c>
      <c r="F30" s="57">
        <f t="shared" si="12"/>
        <v>5951</v>
      </c>
      <c r="G30" s="57">
        <f t="shared" si="12"/>
        <v>0</v>
      </c>
      <c r="H30" s="51">
        <f t="shared" si="1"/>
        <v>20862487</v>
      </c>
      <c r="I30" s="51">
        <f t="shared" si="2"/>
        <v>19191864</v>
      </c>
      <c r="J30" s="57">
        <f t="shared" si="12"/>
        <v>390722</v>
      </c>
      <c r="K30" s="57">
        <f t="shared" si="12"/>
        <v>468127</v>
      </c>
      <c r="L30" s="57">
        <f t="shared" si="12"/>
        <v>0</v>
      </c>
      <c r="M30" s="57">
        <f t="shared" si="12"/>
        <v>18173853</v>
      </c>
      <c r="N30" s="57">
        <f t="shared" si="12"/>
        <v>0</v>
      </c>
      <c r="O30" s="57">
        <f t="shared" si="12"/>
        <v>4767</v>
      </c>
      <c r="P30" s="57">
        <f t="shared" si="12"/>
        <v>0</v>
      </c>
      <c r="Q30" s="57">
        <f t="shared" si="12"/>
        <v>154395</v>
      </c>
      <c r="R30" s="57">
        <f t="shared" si="12"/>
        <v>1670623</v>
      </c>
      <c r="S30" s="58">
        <f>+SUM(M30:R30)</f>
        <v>20003638</v>
      </c>
      <c r="T30" s="81">
        <f t="shared" si="9"/>
        <v>0.04475068185143455</v>
      </c>
    </row>
    <row r="31" spans="1:20" s="46" customFormat="1" ht="13.5" customHeight="1">
      <c r="A31" s="44" t="s">
        <v>24</v>
      </c>
      <c r="B31" s="45" t="s">
        <v>85</v>
      </c>
      <c r="C31" s="51">
        <f t="shared" si="11"/>
        <v>3204700</v>
      </c>
      <c r="D31" s="53">
        <v>1921758</v>
      </c>
      <c r="E31" s="53">
        <v>1282942</v>
      </c>
      <c r="F31" s="53">
        <v>0</v>
      </c>
      <c r="G31" s="53">
        <v>0</v>
      </c>
      <c r="H31" s="51">
        <f t="shared" si="1"/>
        <v>3204700</v>
      </c>
      <c r="I31" s="51">
        <f t="shared" si="2"/>
        <v>2284520</v>
      </c>
      <c r="J31" s="53">
        <v>85138</v>
      </c>
      <c r="K31" s="53">
        <v>63400</v>
      </c>
      <c r="L31" s="53">
        <v>0</v>
      </c>
      <c r="M31" s="53">
        <v>2135982</v>
      </c>
      <c r="N31" s="53">
        <v>0</v>
      </c>
      <c r="O31" s="53">
        <v>0</v>
      </c>
      <c r="P31" s="53">
        <v>0</v>
      </c>
      <c r="Q31" s="53">
        <v>0</v>
      </c>
      <c r="R31" s="53">
        <v>920180</v>
      </c>
      <c r="S31" s="58">
        <f t="shared" si="8"/>
        <v>3056162</v>
      </c>
      <c r="T31" s="81">
        <f t="shared" si="9"/>
        <v>0.06501934760912577</v>
      </c>
    </row>
    <row r="32" spans="1:20" s="46" customFormat="1" ht="13.5" customHeight="1">
      <c r="A32" s="44" t="s">
        <v>25</v>
      </c>
      <c r="B32" s="45" t="s">
        <v>136</v>
      </c>
      <c r="C32" s="51">
        <f t="shared" si="11"/>
        <v>905301</v>
      </c>
      <c r="D32" s="53">
        <v>711027</v>
      </c>
      <c r="E32" s="53">
        <v>194274</v>
      </c>
      <c r="F32" s="53">
        <v>1951</v>
      </c>
      <c r="G32" s="53">
        <v>0</v>
      </c>
      <c r="H32" s="51">
        <f t="shared" si="1"/>
        <v>903350</v>
      </c>
      <c r="I32" s="51">
        <f t="shared" si="2"/>
        <v>674564</v>
      </c>
      <c r="J32" s="53">
        <v>59307</v>
      </c>
      <c r="K32" s="53">
        <v>127209</v>
      </c>
      <c r="L32" s="53">
        <v>0</v>
      </c>
      <c r="M32" s="53">
        <v>333653</v>
      </c>
      <c r="N32" s="53">
        <v>0</v>
      </c>
      <c r="O32" s="53">
        <v>0</v>
      </c>
      <c r="P32" s="53">
        <v>0</v>
      </c>
      <c r="Q32" s="53">
        <v>154395</v>
      </c>
      <c r="R32" s="53">
        <v>228786</v>
      </c>
      <c r="S32" s="58">
        <f t="shared" si="8"/>
        <v>716834</v>
      </c>
      <c r="T32" s="81">
        <f t="shared" si="9"/>
        <v>0.2764985976126802</v>
      </c>
    </row>
    <row r="33" spans="1:20" s="46" customFormat="1" ht="13.5" customHeight="1">
      <c r="A33" s="44" t="s">
        <v>26</v>
      </c>
      <c r="B33" s="45" t="s">
        <v>86</v>
      </c>
      <c r="C33" s="51">
        <f t="shared" si="11"/>
        <v>940334</v>
      </c>
      <c r="D33" s="53">
        <v>563371</v>
      </c>
      <c r="E33" s="53">
        <v>376963</v>
      </c>
      <c r="F33" s="53">
        <v>4000</v>
      </c>
      <c r="G33" s="53">
        <v>0</v>
      </c>
      <c r="H33" s="51">
        <f t="shared" si="1"/>
        <v>936334</v>
      </c>
      <c r="I33" s="51">
        <f t="shared" si="2"/>
        <v>764661</v>
      </c>
      <c r="J33" s="53">
        <v>127112</v>
      </c>
      <c r="K33" s="53">
        <v>221818</v>
      </c>
      <c r="L33" s="53">
        <v>0</v>
      </c>
      <c r="M33" s="53">
        <v>415731</v>
      </c>
      <c r="N33" s="53">
        <v>0</v>
      </c>
      <c r="O33" s="53">
        <v>0</v>
      </c>
      <c r="P33" s="53">
        <v>0</v>
      </c>
      <c r="Q33" s="53">
        <v>0</v>
      </c>
      <c r="R33" s="53">
        <v>171673</v>
      </c>
      <c r="S33" s="58">
        <f t="shared" si="8"/>
        <v>587404</v>
      </c>
      <c r="T33" s="81">
        <f t="shared" si="9"/>
        <v>0.45631985938867026</v>
      </c>
    </row>
    <row r="34" spans="1:20" s="46" customFormat="1" ht="13.5" customHeight="1">
      <c r="A34" s="44" t="s">
        <v>33</v>
      </c>
      <c r="B34" s="45" t="s">
        <v>137</v>
      </c>
      <c r="C34" s="51">
        <f t="shared" si="11"/>
        <v>15818103</v>
      </c>
      <c r="D34" s="53">
        <v>15560539</v>
      </c>
      <c r="E34" s="53">
        <v>257564</v>
      </c>
      <c r="F34" s="53">
        <v>0</v>
      </c>
      <c r="G34" s="53">
        <v>0</v>
      </c>
      <c r="H34" s="51">
        <f t="shared" si="1"/>
        <v>15818103</v>
      </c>
      <c r="I34" s="51">
        <f t="shared" si="2"/>
        <v>15468119</v>
      </c>
      <c r="J34" s="53">
        <v>119165</v>
      </c>
      <c r="K34" s="53">
        <v>55700</v>
      </c>
      <c r="L34" s="53">
        <v>0</v>
      </c>
      <c r="M34" s="53">
        <v>15288487</v>
      </c>
      <c r="N34" s="53">
        <v>0</v>
      </c>
      <c r="O34" s="53">
        <v>4767</v>
      </c>
      <c r="P34" s="53">
        <v>0</v>
      </c>
      <c r="Q34" s="53">
        <v>0</v>
      </c>
      <c r="R34" s="53">
        <v>349984</v>
      </c>
      <c r="S34" s="58">
        <f t="shared" si="8"/>
        <v>15643238</v>
      </c>
      <c r="T34" s="81">
        <f t="shared" si="9"/>
        <v>0.011304865187551246</v>
      </c>
    </row>
    <row r="35" spans="1:20" s="43" customFormat="1" ht="13.5" customHeight="1">
      <c r="A35" s="41">
        <v>3</v>
      </c>
      <c r="B35" s="42" t="s">
        <v>87</v>
      </c>
      <c r="C35" s="57">
        <f>+SUM(C36:C39)</f>
        <v>127253376</v>
      </c>
      <c r="D35" s="57">
        <f aca="true" t="shared" si="13" ref="D35:R35">+SUM(D36:D39)</f>
        <v>125899624</v>
      </c>
      <c r="E35" s="57">
        <f t="shared" si="13"/>
        <v>1353752</v>
      </c>
      <c r="F35" s="57">
        <f t="shared" si="13"/>
        <v>17400</v>
      </c>
      <c r="G35" s="57">
        <f t="shared" si="13"/>
        <v>0</v>
      </c>
      <c r="H35" s="51">
        <f aca="true" t="shared" si="14" ref="H35:H65">+I35+R35</f>
        <v>127235976</v>
      </c>
      <c r="I35" s="51">
        <f aca="true" t="shared" si="15" ref="I35:I65">+SUM(J35:Q35)</f>
        <v>125148820</v>
      </c>
      <c r="J35" s="57">
        <f t="shared" si="13"/>
        <v>3962020</v>
      </c>
      <c r="K35" s="57">
        <f t="shared" si="13"/>
        <v>62000</v>
      </c>
      <c r="L35" s="57">
        <f t="shared" si="13"/>
        <v>0</v>
      </c>
      <c r="M35" s="57">
        <f t="shared" si="13"/>
        <v>121124800</v>
      </c>
      <c r="N35" s="57">
        <f t="shared" si="13"/>
        <v>0</v>
      </c>
      <c r="O35" s="57">
        <f t="shared" si="13"/>
        <v>0</v>
      </c>
      <c r="P35" s="57">
        <f t="shared" si="13"/>
        <v>0</v>
      </c>
      <c r="Q35" s="57">
        <f t="shared" si="13"/>
        <v>0</v>
      </c>
      <c r="R35" s="57">
        <f t="shared" si="13"/>
        <v>2087156</v>
      </c>
      <c r="S35" s="58">
        <f>+SUM(M35:R35)</f>
        <v>123211956</v>
      </c>
      <c r="T35" s="81">
        <f t="shared" si="9"/>
        <v>0.03215387887796305</v>
      </c>
    </row>
    <row r="36" spans="1:20" s="46" customFormat="1" ht="13.5" customHeight="1">
      <c r="A36" s="44">
        <v>1</v>
      </c>
      <c r="B36" s="45" t="s">
        <v>90</v>
      </c>
      <c r="C36" s="51">
        <f t="shared" si="11"/>
        <v>3752383</v>
      </c>
      <c r="D36" s="53">
        <v>3685334</v>
      </c>
      <c r="E36" s="53">
        <v>67049</v>
      </c>
      <c r="F36" s="53">
        <v>600</v>
      </c>
      <c r="G36" s="53">
        <v>0</v>
      </c>
      <c r="H36" s="51">
        <f t="shared" si="14"/>
        <v>3751783</v>
      </c>
      <c r="I36" s="51">
        <f t="shared" si="15"/>
        <v>3419940</v>
      </c>
      <c r="J36" s="53">
        <v>95361</v>
      </c>
      <c r="K36" s="53">
        <v>0</v>
      </c>
      <c r="L36" s="53">
        <v>0</v>
      </c>
      <c r="M36" s="53">
        <v>3324579</v>
      </c>
      <c r="N36" s="52">
        <v>0</v>
      </c>
      <c r="O36" s="53">
        <v>0</v>
      </c>
      <c r="P36" s="53">
        <v>0</v>
      </c>
      <c r="Q36" s="53">
        <v>0</v>
      </c>
      <c r="R36" s="53">
        <v>331843</v>
      </c>
      <c r="S36" s="58">
        <f t="shared" si="8"/>
        <v>3656422</v>
      </c>
      <c r="T36" s="81">
        <f t="shared" si="9"/>
        <v>0.02788382252320216</v>
      </c>
    </row>
    <row r="37" spans="1:20" s="46" customFormat="1" ht="13.5" customHeight="1">
      <c r="A37" s="44">
        <v>2</v>
      </c>
      <c r="B37" s="45" t="s">
        <v>89</v>
      </c>
      <c r="C37" s="51">
        <f t="shared" si="11"/>
        <v>120451180</v>
      </c>
      <c r="D37" s="53">
        <v>119938324</v>
      </c>
      <c r="E37" s="53">
        <v>512856</v>
      </c>
      <c r="F37" s="53">
        <v>16400</v>
      </c>
      <c r="G37" s="53">
        <v>0</v>
      </c>
      <c r="H37" s="51">
        <f t="shared" si="14"/>
        <v>120434780</v>
      </c>
      <c r="I37" s="51">
        <f t="shared" si="15"/>
        <v>119975476</v>
      </c>
      <c r="J37" s="53">
        <v>3456483</v>
      </c>
      <c r="K37" s="53">
        <v>0</v>
      </c>
      <c r="L37" s="53">
        <v>0</v>
      </c>
      <c r="M37" s="53">
        <v>116518993</v>
      </c>
      <c r="N37" s="52">
        <v>0</v>
      </c>
      <c r="O37" s="53">
        <v>0</v>
      </c>
      <c r="P37" s="53">
        <v>0</v>
      </c>
      <c r="Q37" s="53">
        <v>0</v>
      </c>
      <c r="R37" s="53">
        <v>459304</v>
      </c>
      <c r="S37" s="58">
        <f t="shared" si="8"/>
        <v>116978297</v>
      </c>
      <c r="T37" s="81">
        <f t="shared" si="9"/>
        <v>0.028809912785843002</v>
      </c>
    </row>
    <row r="38" spans="1:20" s="46" customFormat="1" ht="13.5" customHeight="1">
      <c r="A38" s="44">
        <v>3</v>
      </c>
      <c r="B38" s="45" t="s">
        <v>88</v>
      </c>
      <c r="C38" s="51">
        <f t="shared" si="11"/>
        <v>592378</v>
      </c>
      <c r="D38" s="53">
        <v>490622</v>
      </c>
      <c r="E38" s="53">
        <v>101756</v>
      </c>
      <c r="F38" s="53">
        <v>0</v>
      </c>
      <c r="G38" s="53">
        <v>0</v>
      </c>
      <c r="H38" s="51">
        <f t="shared" si="14"/>
        <v>592378</v>
      </c>
      <c r="I38" s="51">
        <f t="shared" si="15"/>
        <v>432498</v>
      </c>
      <c r="J38" s="53">
        <v>50402</v>
      </c>
      <c r="K38" s="53">
        <v>0</v>
      </c>
      <c r="L38" s="53">
        <v>0</v>
      </c>
      <c r="M38" s="53">
        <v>382096</v>
      </c>
      <c r="N38" s="52">
        <v>0</v>
      </c>
      <c r="O38" s="53">
        <v>0</v>
      </c>
      <c r="P38" s="53">
        <v>0</v>
      </c>
      <c r="Q38" s="53">
        <v>0</v>
      </c>
      <c r="R38" s="53">
        <v>159880</v>
      </c>
      <c r="S38" s="58">
        <f t="shared" si="8"/>
        <v>541976</v>
      </c>
      <c r="T38" s="81">
        <f t="shared" si="9"/>
        <v>0.11653695508418536</v>
      </c>
    </row>
    <row r="39" spans="1:20" s="46" customFormat="1" ht="13.5" customHeight="1">
      <c r="A39" s="44">
        <v>4</v>
      </c>
      <c r="B39" s="45" t="s">
        <v>91</v>
      </c>
      <c r="C39" s="51">
        <f t="shared" si="11"/>
        <v>2457435</v>
      </c>
      <c r="D39" s="53">
        <v>1785344</v>
      </c>
      <c r="E39" s="53">
        <v>672091</v>
      </c>
      <c r="F39" s="53">
        <v>400</v>
      </c>
      <c r="G39" s="53">
        <v>0</v>
      </c>
      <c r="H39" s="51">
        <f t="shared" si="14"/>
        <v>2457035</v>
      </c>
      <c r="I39" s="51">
        <f t="shared" si="15"/>
        <v>1320906</v>
      </c>
      <c r="J39" s="53">
        <v>359774</v>
      </c>
      <c r="K39" s="53">
        <v>62000</v>
      </c>
      <c r="L39" s="53">
        <v>0</v>
      </c>
      <c r="M39" s="53">
        <v>899132</v>
      </c>
      <c r="N39" s="52">
        <v>0</v>
      </c>
      <c r="O39" s="53">
        <v>0</v>
      </c>
      <c r="P39" s="53">
        <v>0</v>
      </c>
      <c r="Q39" s="53">
        <v>0</v>
      </c>
      <c r="R39" s="53">
        <v>1136129</v>
      </c>
      <c r="S39" s="58">
        <f t="shared" si="8"/>
        <v>2035261</v>
      </c>
      <c r="T39" s="81">
        <f t="shared" si="9"/>
        <v>0.31930659713863063</v>
      </c>
    </row>
    <row r="40" spans="1:20" s="43" customFormat="1" ht="13.5" customHeight="1">
      <c r="A40" s="41">
        <v>4</v>
      </c>
      <c r="B40" s="42" t="s">
        <v>92</v>
      </c>
      <c r="C40" s="57">
        <f>+SUM(C41:C44)</f>
        <v>27097952</v>
      </c>
      <c r="D40" s="57">
        <f>+SUM(D41:D44)</f>
        <v>22029921</v>
      </c>
      <c r="E40" s="57">
        <f>+SUM(E41:E44)</f>
        <v>5068031</v>
      </c>
      <c r="F40" s="57">
        <f>+SUM(F41:F44)</f>
        <v>0</v>
      </c>
      <c r="G40" s="57">
        <f>+SUM(G41:G44)</f>
        <v>0</v>
      </c>
      <c r="H40" s="51">
        <f t="shared" si="14"/>
        <v>27097952</v>
      </c>
      <c r="I40" s="51">
        <f t="shared" si="15"/>
        <v>21237825</v>
      </c>
      <c r="J40" s="57">
        <f aca="true" t="shared" si="16" ref="J40:R40">+SUM(J41:J44)</f>
        <v>564614</v>
      </c>
      <c r="K40" s="57">
        <f t="shared" si="16"/>
        <v>129701</v>
      </c>
      <c r="L40" s="57">
        <f t="shared" si="16"/>
        <v>0</v>
      </c>
      <c r="M40" s="57">
        <f t="shared" si="16"/>
        <v>15481390</v>
      </c>
      <c r="N40" s="57">
        <f t="shared" si="16"/>
        <v>927956</v>
      </c>
      <c r="O40" s="57">
        <f t="shared" si="16"/>
        <v>533067</v>
      </c>
      <c r="P40" s="57">
        <f t="shared" si="16"/>
        <v>0</v>
      </c>
      <c r="Q40" s="57">
        <f t="shared" si="16"/>
        <v>3601097</v>
      </c>
      <c r="R40" s="57">
        <f t="shared" si="16"/>
        <v>5860127</v>
      </c>
      <c r="S40" s="58">
        <f>+SUM(M40:R40)</f>
        <v>26403637</v>
      </c>
      <c r="T40" s="81">
        <f t="shared" si="9"/>
        <v>0.03269237786826099</v>
      </c>
    </row>
    <row r="41" spans="1:20" s="46" customFormat="1" ht="13.5" customHeight="1">
      <c r="A41" s="44">
        <v>1</v>
      </c>
      <c r="B41" s="45" t="s">
        <v>93</v>
      </c>
      <c r="C41" s="51">
        <f t="shared" si="11"/>
        <v>8851366</v>
      </c>
      <c r="D41" s="53">
        <v>7040845</v>
      </c>
      <c r="E41" s="53">
        <v>1810521</v>
      </c>
      <c r="F41" s="52">
        <v>0</v>
      </c>
      <c r="G41" s="53">
        <v>0</v>
      </c>
      <c r="H41" s="51">
        <f t="shared" si="14"/>
        <v>8851366</v>
      </c>
      <c r="I41" s="51">
        <f t="shared" si="15"/>
        <v>4369109</v>
      </c>
      <c r="J41" s="53">
        <v>279725</v>
      </c>
      <c r="K41" s="53">
        <v>10000</v>
      </c>
      <c r="L41" s="53">
        <v>0</v>
      </c>
      <c r="M41" s="53">
        <v>2981603</v>
      </c>
      <c r="N41" s="53">
        <v>102920</v>
      </c>
      <c r="O41" s="53">
        <v>533067</v>
      </c>
      <c r="P41" s="53">
        <v>0</v>
      </c>
      <c r="Q41" s="53">
        <v>461794</v>
      </c>
      <c r="R41" s="53">
        <v>4482257</v>
      </c>
      <c r="S41" s="58">
        <f t="shared" si="8"/>
        <v>8561641</v>
      </c>
      <c r="T41" s="81">
        <f t="shared" si="9"/>
        <v>0.06631214739664311</v>
      </c>
    </row>
    <row r="42" spans="1:20" s="46" customFormat="1" ht="13.5" customHeight="1">
      <c r="A42" s="44">
        <v>2</v>
      </c>
      <c r="B42" s="45" t="s">
        <v>95</v>
      </c>
      <c r="C42" s="51">
        <f t="shared" si="11"/>
        <v>610924</v>
      </c>
      <c r="D42" s="53">
        <v>261472</v>
      </c>
      <c r="E42" s="53">
        <v>349452</v>
      </c>
      <c r="F42" s="52">
        <v>0</v>
      </c>
      <c r="G42" s="53">
        <v>0</v>
      </c>
      <c r="H42" s="51">
        <f t="shared" si="14"/>
        <v>610924</v>
      </c>
      <c r="I42" s="51">
        <f t="shared" si="15"/>
        <v>449581</v>
      </c>
      <c r="J42" s="53">
        <v>64954</v>
      </c>
      <c r="K42" s="53">
        <v>0</v>
      </c>
      <c r="L42" s="53">
        <v>0</v>
      </c>
      <c r="M42" s="53">
        <v>384627</v>
      </c>
      <c r="N42" s="53">
        <v>0</v>
      </c>
      <c r="O42" s="53">
        <v>0</v>
      </c>
      <c r="P42" s="53">
        <v>0</v>
      </c>
      <c r="Q42" s="53">
        <v>0</v>
      </c>
      <c r="R42" s="53">
        <v>161343</v>
      </c>
      <c r="S42" s="58">
        <f t="shared" si="8"/>
        <v>545970</v>
      </c>
      <c r="T42" s="81">
        <f t="shared" si="9"/>
        <v>0.14447674612583716</v>
      </c>
    </row>
    <row r="43" spans="1:20" s="46" customFormat="1" ht="13.5" customHeight="1">
      <c r="A43" s="44">
        <v>3</v>
      </c>
      <c r="B43" s="45" t="s">
        <v>96</v>
      </c>
      <c r="C43" s="51">
        <f t="shared" si="11"/>
        <v>6068632</v>
      </c>
      <c r="D43" s="53">
        <v>4963667</v>
      </c>
      <c r="E43" s="53">
        <v>1104965</v>
      </c>
      <c r="F43" s="52">
        <v>0</v>
      </c>
      <c r="G43" s="53">
        <v>0</v>
      </c>
      <c r="H43" s="51">
        <f t="shared" si="14"/>
        <v>6068632</v>
      </c>
      <c r="I43" s="51">
        <f t="shared" si="15"/>
        <v>5371734</v>
      </c>
      <c r="J43" s="53">
        <v>108203</v>
      </c>
      <c r="K43" s="53">
        <v>0</v>
      </c>
      <c r="L43" s="53">
        <v>0</v>
      </c>
      <c r="M43" s="53">
        <v>2056205</v>
      </c>
      <c r="N43" s="53">
        <v>825036</v>
      </c>
      <c r="O43" s="53">
        <v>0</v>
      </c>
      <c r="P43" s="53">
        <v>0</v>
      </c>
      <c r="Q43" s="53">
        <v>2382290</v>
      </c>
      <c r="R43" s="53">
        <v>696898</v>
      </c>
      <c r="S43" s="58">
        <f t="shared" si="8"/>
        <v>5960429</v>
      </c>
      <c r="T43" s="81">
        <f t="shared" si="9"/>
        <v>0.02014303016493371</v>
      </c>
    </row>
    <row r="44" spans="1:20" s="46" customFormat="1" ht="13.5" customHeight="1">
      <c r="A44" s="44">
        <v>4</v>
      </c>
      <c r="B44" s="45" t="s">
        <v>97</v>
      </c>
      <c r="C44" s="51">
        <f t="shared" si="11"/>
        <v>11567030</v>
      </c>
      <c r="D44" s="53">
        <v>9763937</v>
      </c>
      <c r="E44" s="53">
        <v>1803093</v>
      </c>
      <c r="F44" s="52">
        <v>0</v>
      </c>
      <c r="G44" s="53">
        <v>0</v>
      </c>
      <c r="H44" s="51">
        <f t="shared" si="14"/>
        <v>11567030</v>
      </c>
      <c r="I44" s="51">
        <f t="shared" si="15"/>
        <v>11047401</v>
      </c>
      <c r="J44" s="53">
        <v>111732</v>
      </c>
      <c r="K44" s="53">
        <v>119701</v>
      </c>
      <c r="L44" s="53">
        <v>0</v>
      </c>
      <c r="M44" s="53">
        <v>10058955</v>
      </c>
      <c r="N44" s="53">
        <v>0</v>
      </c>
      <c r="O44" s="53">
        <v>0</v>
      </c>
      <c r="P44" s="53">
        <v>0</v>
      </c>
      <c r="Q44" s="53">
        <v>757013</v>
      </c>
      <c r="R44" s="53">
        <v>519629</v>
      </c>
      <c r="S44" s="58">
        <f t="shared" si="8"/>
        <v>11335597</v>
      </c>
      <c r="T44" s="81">
        <f t="shared" si="9"/>
        <v>0.020949090197775928</v>
      </c>
    </row>
    <row r="45" spans="1:20" s="43" customFormat="1" ht="13.5" customHeight="1">
      <c r="A45" s="41">
        <v>5</v>
      </c>
      <c r="B45" s="42" t="s">
        <v>98</v>
      </c>
      <c r="C45" s="57">
        <f>+SUM(C46:C51)</f>
        <v>10189205</v>
      </c>
      <c r="D45" s="57">
        <f>+SUM(D46:D51)</f>
        <v>5073540</v>
      </c>
      <c r="E45" s="57">
        <f>+SUM(E46:E51)</f>
        <v>5115665</v>
      </c>
      <c r="F45" s="57">
        <f>+SUM(F46:F51)</f>
        <v>0</v>
      </c>
      <c r="G45" s="57">
        <f>+SUM(G46:G51)</f>
        <v>0</v>
      </c>
      <c r="H45" s="51">
        <f t="shared" si="14"/>
        <v>10189205</v>
      </c>
      <c r="I45" s="51">
        <f t="shared" si="15"/>
        <v>3193760</v>
      </c>
      <c r="J45" s="57">
        <f aca="true" t="shared" si="17" ref="J45:R45">+SUM(J46:J51)</f>
        <v>221692</v>
      </c>
      <c r="K45" s="57">
        <f t="shared" si="17"/>
        <v>600200</v>
      </c>
      <c r="L45" s="57">
        <f t="shared" si="17"/>
        <v>0</v>
      </c>
      <c r="M45" s="57">
        <f t="shared" si="17"/>
        <v>1085646</v>
      </c>
      <c r="N45" s="57">
        <f t="shared" si="17"/>
        <v>0</v>
      </c>
      <c r="O45" s="57">
        <f t="shared" si="17"/>
        <v>0</v>
      </c>
      <c r="P45" s="57">
        <f t="shared" si="17"/>
        <v>0</v>
      </c>
      <c r="Q45" s="57">
        <f t="shared" si="17"/>
        <v>1286222</v>
      </c>
      <c r="R45" s="57">
        <f t="shared" si="17"/>
        <v>6995445</v>
      </c>
      <c r="S45" s="58">
        <f t="shared" si="8"/>
        <v>9367313</v>
      </c>
      <c r="T45" s="81">
        <f t="shared" si="9"/>
        <v>0.2573430689845198</v>
      </c>
    </row>
    <row r="46" spans="1:20" s="46" customFormat="1" ht="13.5" customHeight="1">
      <c r="A46" s="44" t="s">
        <v>24</v>
      </c>
      <c r="B46" s="45" t="s">
        <v>129</v>
      </c>
      <c r="C46" s="51">
        <f t="shared" si="11"/>
        <v>5655460</v>
      </c>
      <c r="D46" s="53">
        <v>955564</v>
      </c>
      <c r="E46" s="53">
        <v>4699896</v>
      </c>
      <c r="F46" s="53">
        <v>0</v>
      </c>
      <c r="G46" s="53">
        <v>0</v>
      </c>
      <c r="H46" s="51">
        <f t="shared" si="14"/>
        <v>5655460</v>
      </c>
      <c r="I46" s="51">
        <f t="shared" si="15"/>
        <v>703154</v>
      </c>
      <c r="J46" s="53">
        <v>64250</v>
      </c>
      <c r="K46" s="53">
        <v>600200</v>
      </c>
      <c r="L46" s="53">
        <v>0</v>
      </c>
      <c r="M46" s="53">
        <v>38704</v>
      </c>
      <c r="N46" s="53">
        <v>0</v>
      </c>
      <c r="O46" s="53">
        <v>0</v>
      </c>
      <c r="P46" s="53">
        <v>0</v>
      </c>
      <c r="Q46" s="53">
        <v>0</v>
      </c>
      <c r="R46" s="53">
        <v>4952306</v>
      </c>
      <c r="S46" s="58">
        <f t="shared" si="8"/>
        <v>4991010</v>
      </c>
      <c r="T46" s="81">
        <f t="shared" si="9"/>
        <v>0.9449565813463338</v>
      </c>
    </row>
    <row r="47" spans="1:20" s="46" customFormat="1" ht="13.5" customHeight="1">
      <c r="A47" s="44" t="s">
        <v>25</v>
      </c>
      <c r="B47" s="45" t="s">
        <v>130</v>
      </c>
      <c r="C47" s="51">
        <f t="shared" si="11"/>
        <v>17002</v>
      </c>
      <c r="D47" s="53">
        <v>0</v>
      </c>
      <c r="E47" s="53">
        <v>17002</v>
      </c>
      <c r="F47" s="53">
        <v>0</v>
      </c>
      <c r="G47" s="53">
        <v>0</v>
      </c>
      <c r="H47" s="51">
        <f t="shared" si="14"/>
        <v>17002</v>
      </c>
      <c r="I47" s="51">
        <f t="shared" si="15"/>
        <v>17002</v>
      </c>
      <c r="J47" s="53">
        <v>13901</v>
      </c>
      <c r="K47" s="53">
        <v>0</v>
      </c>
      <c r="L47" s="53">
        <v>0</v>
      </c>
      <c r="M47" s="53">
        <v>3101</v>
      </c>
      <c r="N47" s="53">
        <v>0</v>
      </c>
      <c r="O47" s="53">
        <v>0</v>
      </c>
      <c r="P47" s="53">
        <v>0</v>
      </c>
      <c r="Q47" s="53">
        <v>0</v>
      </c>
      <c r="R47" s="53">
        <v>0</v>
      </c>
      <c r="S47" s="58">
        <f t="shared" si="8"/>
        <v>3101</v>
      </c>
      <c r="T47" s="81">
        <f t="shared" si="9"/>
        <v>0.8176096929772968</v>
      </c>
    </row>
    <row r="48" spans="1:20" s="46" customFormat="1" ht="13.5" customHeight="1">
      <c r="A48" s="44" t="s">
        <v>26</v>
      </c>
      <c r="B48" s="45" t="s">
        <v>131</v>
      </c>
      <c r="C48" s="51">
        <f t="shared" si="11"/>
        <v>2131758</v>
      </c>
      <c r="D48" s="53">
        <v>1998999</v>
      </c>
      <c r="E48" s="53">
        <v>132759</v>
      </c>
      <c r="F48" s="53">
        <v>0</v>
      </c>
      <c r="G48" s="53">
        <v>0</v>
      </c>
      <c r="H48" s="51">
        <f t="shared" si="14"/>
        <v>2131758</v>
      </c>
      <c r="I48" s="51">
        <f t="shared" si="15"/>
        <v>1464709</v>
      </c>
      <c r="J48" s="53">
        <v>46221</v>
      </c>
      <c r="K48" s="53">
        <v>0</v>
      </c>
      <c r="L48" s="53">
        <v>0</v>
      </c>
      <c r="M48" s="53">
        <v>184266</v>
      </c>
      <c r="N48" s="53">
        <v>0</v>
      </c>
      <c r="O48" s="53">
        <v>0</v>
      </c>
      <c r="P48" s="53">
        <v>0</v>
      </c>
      <c r="Q48" s="53">
        <v>1234222</v>
      </c>
      <c r="R48" s="53">
        <v>667049</v>
      </c>
      <c r="S48" s="58">
        <f t="shared" si="8"/>
        <v>2085537</v>
      </c>
      <c r="T48" s="81">
        <f t="shared" si="9"/>
        <v>0.031556438855772716</v>
      </c>
    </row>
    <row r="49" spans="1:20" s="46" customFormat="1" ht="13.5" customHeight="1">
      <c r="A49" s="44" t="s">
        <v>33</v>
      </c>
      <c r="B49" s="45" t="s">
        <v>132</v>
      </c>
      <c r="C49" s="51">
        <f t="shared" si="11"/>
        <v>279622</v>
      </c>
      <c r="D49" s="53">
        <v>140130</v>
      </c>
      <c r="E49" s="53">
        <v>139492</v>
      </c>
      <c r="F49" s="53">
        <v>0</v>
      </c>
      <c r="G49" s="53">
        <v>0</v>
      </c>
      <c r="H49" s="51">
        <f t="shared" si="14"/>
        <v>279622</v>
      </c>
      <c r="I49" s="51">
        <f t="shared" si="15"/>
        <v>154241</v>
      </c>
      <c r="J49" s="53">
        <v>28900</v>
      </c>
      <c r="K49" s="53">
        <v>0</v>
      </c>
      <c r="L49" s="53">
        <v>0</v>
      </c>
      <c r="M49" s="53">
        <v>125341</v>
      </c>
      <c r="N49" s="53">
        <v>0</v>
      </c>
      <c r="O49" s="53">
        <v>0</v>
      </c>
      <c r="P49" s="53">
        <v>0</v>
      </c>
      <c r="Q49" s="53">
        <v>0</v>
      </c>
      <c r="R49" s="53">
        <v>125381</v>
      </c>
      <c r="S49" s="58">
        <f t="shared" si="8"/>
        <v>250722</v>
      </c>
      <c r="T49" s="81">
        <f t="shared" si="9"/>
        <v>0.1873691171608068</v>
      </c>
    </row>
    <row r="50" spans="1:20" s="46" customFormat="1" ht="13.5" customHeight="1">
      <c r="A50" s="44" t="s">
        <v>34</v>
      </c>
      <c r="B50" s="45" t="s">
        <v>133</v>
      </c>
      <c r="C50" s="51">
        <f t="shared" si="11"/>
        <v>919730</v>
      </c>
      <c r="D50" s="53">
        <v>895500</v>
      </c>
      <c r="E50" s="53">
        <v>24230</v>
      </c>
      <c r="F50" s="53">
        <v>0</v>
      </c>
      <c r="G50" s="53">
        <v>0</v>
      </c>
      <c r="H50" s="51">
        <f t="shared" si="14"/>
        <v>919730</v>
      </c>
      <c r="I50" s="51">
        <f t="shared" si="15"/>
        <v>616516</v>
      </c>
      <c r="J50" s="53">
        <v>15320</v>
      </c>
      <c r="K50" s="53">
        <v>0</v>
      </c>
      <c r="L50" s="53">
        <v>0</v>
      </c>
      <c r="M50" s="53">
        <v>549196</v>
      </c>
      <c r="N50" s="53">
        <v>0</v>
      </c>
      <c r="O50" s="53">
        <v>0</v>
      </c>
      <c r="P50" s="53">
        <v>0</v>
      </c>
      <c r="Q50" s="53">
        <v>52000</v>
      </c>
      <c r="R50" s="53">
        <v>303214</v>
      </c>
      <c r="S50" s="58">
        <f t="shared" si="8"/>
        <v>904410</v>
      </c>
      <c r="T50" s="81">
        <f t="shared" si="9"/>
        <v>0.024849314535226985</v>
      </c>
    </row>
    <row r="51" spans="1:20" s="46" customFormat="1" ht="13.5" customHeight="1">
      <c r="A51" s="44" t="s">
        <v>35</v>
      </c>
      <c r="B51" s="45" t="s">
        <v>134</v>
      </c>
      <c r="C51" s="51">
        <f t="shared" si="11"/>
        <v>1185633</v>
      </c>
      <c r="D51" s="53">
        <v>1083347</v>
      </c>
      <c r="E51" s="53">
        <v>102286</v>
      </c>
      <c r="F51" s="53">
        <v>0</v>
      </c>
      <c r="G51" s="53">
        <v>0</v>
      </c>
      <c r="H51" s="51">
        <f t="shared" si="14"/>
        <v>1185633</v>
      </c>
      <c r="I51" s="51">
        <f t="shared" si="15"/>
        <v>238138</v>
      </c>
      <c r="J51" s="53">
        <v>53100</v>
      </c>
      <c r="K51" s="53">
        <v>0</v>
      </c>
      <c r="L51" s="53">
        <v>0</v>
      </c>
      <c r="M51" s="53">
        <v>185038</v>
      </c>
      <c r="N51" s="53">
        <v>0</v>
      </c>
      <c r="O51" s="53">
        <v>0</v>
      </c>
      <c r="P51" s="53">
        <v>0</v>
      </c>
      <c r="Q51" s="53">
        <v>0</v>
      </c>
      <c r="R51" s="53">
        <v>947495</v>
      </c>
      <c r="S51" s="58">
        <f t="shared" si="8"/>
        <v>1132533</v>
      </c>
      <c r="T51" s="81">
        <f t="shared" si="9"/>
        <v>0.22297995280047703</v>
      </c>
    </row>
    <row r="52" spans="1:20" s="43" customFormat="1" ht="13.5" customHeight="1">
      <c r="A52" s="41">
        <v>6</v>
      </c>
      <c r="B52" s="42" t="s">
        <v>99</v>
      </c>
      <c r="C52" s="57">
        <f>+SUM(C53:C55)</f>
        <v>20049722</v>
      </c>
      <c r="D52" s="57">
        <f>+SUM(D53:D55)</f>
        <v>18129237</v>
      </c>
      <c r="E52" s="57">
        <f>+SUM(E53:E55)</f>
        <v>1920485</v>
      </c>
      <c r="F52" s="57">
        <f>+SUM(F53:F55)</f>
        <v>0</v>
      </c>
      <c r="G52" s="57">
        <f>+SUM(G53:G55)</f>
        <v>0</v>
      </c>
      <c r="H52" s="51">
        <f t="shared" si="14"/>
        <v>20049722</v>
      </c>
      <c r="I52" s="51">
        <f t="shared" si="15"/>
        <v>10717046</v>
      </c>
      <c r="J52" s="57">
        <f aca="true" t="shared" si="18" ref="J52:R52">+SUM(J53:J55)</f>
        <v>1444988</v>
      </c>
      <c r="K52" s="57">
        <f t="shared" si="18"/>
        <v>0</v>
      </c>
      <c r="L52" s="57">
        <f t="shared" si="18"/>
        <v>0</v>
      </c>
      <c r="M52" s="57">
        <f t="shared" si="18"/>
        <v>9269808</v>
      </c>
      <c r="N52" s="57">
        <f t="shared" si="18"/>
        <v>0</v>
      </c>
      <c r="O52" s="57">
        <f t="shared" si="18"/>
        <v>2250</v>
      </c>
      <c r="P52" s="57">
        <f t="shared" si="18"/>
        <v>0</v>
      </c>
      <c r="Q52" s="57">
        <f t="shared" si="18"/>
        <v>0</v>
      </c>
      <c r="R52" s="57">
        <f t="shared" si="18"/>
        <v>9332676</v>
      </c>
      <c r="S52" s="58">
        <f t="shared" si="8"/>
        <v>18604734</v>
      </c>
      <c r="T52" s="81">
        <f t="shared" si="9"/>
        <v>0.13483081065435382</v>
      </c>
    </row>
    <row r="53" spans="1:20" s="46" customFormat="1" ht="13.5" customHeight="1">
      <c r="A53" s="44" t="s">
        <v>24</v>
      </c>
      <c r="B53" s="45" t="s">
        <v>100</v>
      </c>
      <c r="C53" s="55">
        <f t="shared" si="11"/>
        <v>6161562</v>
      </c>
      <c r="D53" s="53">
        <v>5759001</v>
      </c>
      <c r="E53" s="53">
        <v>402561</v>
      </c>
      <c r="F53" s="53"/>
      <c r="G53" s="53"/>
      <c r="H53" s="51">
        <f t="shared" si="14"/>
        <v>6161562</v>
      </c>
      <c r="I53" s="51">
        <f t="shared" si="15"/>
        <v>5246573</v>
      </c>
      <c r="J53" s="53">
        <v>103126</v>
      </c>
      <c r="K53" s="53"/>
      <c r="L53" s="53"/>
      <c r="M53" s="53">
        <v>5143447</v>
      </c>
      <c r="N53" s="53"/>
      <c r="O53" s="53"/>
      <c r="P53" s="53"/>
      <c r="Q53" s="53"/>
      <c r="R53" s="53">
        <v>914989</v>
      </c>
      <c r="S53" s="58">
        <f t="shared" si="8"/>
        <v>6058436</v>
      </c>
      <c r="T53" s="81">
        <f t="shared" si="9"/>
        <v>0.01965587822755921</v>
      </c>
    </row>
    <row r="54" spans="1:20" s="46" customFormat="1" ht="13.5" customHeight="1">
      <c r="A54" s="44" t="s">
        <v>25</v>
      </c>
      <c r="B54" s="45" t="s">
        <v>101</v>
      </c>
      <c r="C54" s="55">
        <f t="shared" si="11"/>
        <v>4720978</v>
      </c>
      <c r="D54" s="53">
        <v>3736008</v>
      </c>
      <c r="E54" s="53">
        <v>984970</v>
      </c>
      <c r="F54" s="53"/>
      <c r="G54" s="53"/>
      <c r="H54" s="51">
        <f t="shared" si="14"/>
        <v>4720978</v>
      </c>
      <c r="I54" s="51">
        <f t="shared" si="15"/>
        <v>4389368</v>
      </c>
      <c r="J54" s="53">
        <v>1047913</v>
      </c>
      <c r="K54" s="53"/>
      <c r="L54" s="53"/>
      <c r="M54" s="53">
        <v>3339205</v>
      </c>
      <c r="N54" s="53"/>
      <c r="O54" s="53">
        <v>2250</v>
      </c>
      <c r="P54" s="53"/>
      <c r="Q54" s="53"/>
      <c r="R54" s="53">
        <v>331610</v>
      </c>
      <c r="S54" s="58">
        <f t="shared" si="8"/>
        <v>3673065</v>
      </c>
      <c r="T54" s="81">
        <f t="shared" si="9"/>
        <v>0.23873892551273895</v>
      </c>
    </row>
    <row r="55" spans="1:20" s="46" customFormat="1" ht="13.5" customHeight="1">
      <c r="A55" s="44" t="s">
        <v>26</v>
      </c>
      <c r="B55" s="45" t="s">
        <v>135</v>
      </c>
      <c r="C55" s="55">
        <f t="shared" si="11"/>
        <v>9167182</v>
      </c>
      <c r="D55" s="53">
        <v>8634228</v>
      </c>
      <c r="E55" s="53">
        <v>532954</v>
      </c>
      <c r="F55" s="53"/>
      <c r="G55" s="53"/>
      <c r="H55" s="51">
        <f t="shared" si="14"/>
        <v>9167182</v>
      </c>
      <c r="I55" s="51">
        <f t="shared" si="15"/>
        <v>1081105</v>
      </c>
      <c r="J55" s="53">
        <v>293949</v>
      </c>
      <c r="K55" s="53"/>
      <c r="L55" s="53"/>
      <c r="M55" s="53">
        <v>787156</v>
      </c>
      <c r="N55" s="53"/>
      <c r="O55" s="53"/>
      <c r="P55" s="53"/>
      <c r="Q55" s="53"/>
      <c r="R55" s="53">
        <v>8086077</v>
      </c>
      <c r="S55" s="58">
        <f t="shared" si="8"/>
        <v>8873233</v>
      </c>
      <c r="T55" s="81">
        <f t="shared" si="9"/>
        <v>0.2718968092830946</v>
      </c>
    </row>
    <row r="56" spans="1:20" s="43" customFormat="1" ht="13.5" customHeight="1">
      <c r="A56" s="41">
        <v>7</v>
      </c>
      <c r="B56" s="42" t="s">
        <v>102</v>
      </c>
      <c r="C56" s="51">
        <f>+SUM(C57:C60)</f>
        <v>4162323</v>
      </c>
      <c r="D56" s="51">
        <f aca="true" t="shared" si="19" ref="D56:R56">+SUM(D57:D60)</f>
        <v>2867436</v>
      </c>
      <c r="E56" s="51">
        <f t="shared" si="19"/>
        <v>1294887</v>
      </c>
      <c r="F56" s="51">
        <f t="shared" si="19"/>
        <v>15930</v>
      </c>
      <c r="G56" s="51">
        <f t="shared" si="19"/>
        <v>0</v>
      </c>
      <c r="H56" s="51">
        <f t="shared" si="14"/>
        <v>4146393</v>
      </c>
      <c r="I56" s="51">
        <f t="shared" si="15"/>
        <v>1579758</v>
      </c>
      <c r="J56" s="51">
        <f t="shared" si="19"/>
        <v>589896</v>
      </c>
      <c r="K56" s="51">
        <f t="shared" si="19"/>
        <v>418150</v>
      </c>
      <c r="L56" s="51">
        <f t="shared" si="19"/>
        <v>0</v>
      </c>
      <c r="M56" s="51">
        <f t="shared" si="19"/>
        <v>532624</v>
      </c>
      <c r="N56" s="51">
        <f t="shared" si="19"/>
        <v>0</v>
      </c>
      <c r="O56" s="51">
        <f t="shared" si="19"/>
        <v>0</v>
      </c>
      <c r="P56" s="51">
        <f t="shared" si="19"/>
        <v>0</v>
      </c>
      <c r="Q56" s="51">
        <f t="shared" si="19"/>
        <v>39088</v>
      </c>
      <c r="R56" s="51">
        <f t="shared" si="19"/>
        <v>2566635</v>
      </c>
      <c r="S56" s="58">
        <f t="shared" si="8"/>
        <v>3138347</v>
      </c>
      <c r="T56" s="81">
        <f t="shared" si="9"/>
        <v>0.6381015320068011</v>
      </c>
    </row>
    <row r="57" spans="1:20" s="46" customFormat="1" ht="13.5" customHeight="1">
      <c r="A57" s="44">
        <v>1</v>
      </c>
      <c r="B57" s="45" t="s">
        <v>103</v>
      </c>
      <c r="C57" s="51">
        <f t="shared" si="11"/>
        <v>126761</v>
      </c>
      <c r="D57" s="53">
        <v>70908</v>
      </c>
      <c r="E57" s="53">
        <v>55853</v>
      </c>
      <c r="F57" s="53">
        <v>4530</v>
      </c>
      <c r="G57" s="53">
        <v>0</v>
      </c>
      <c r="H57" s="51">
        <f t="shared" si="14"/>
        <v>122231</v>
      </c>
      <c r="I57" s="51">
        <f t="shared" si="15"/>
        <v>51523</v>
      </c>
      <c r="J57" s="53">
        <v>43613</v>
      </c>
      <c r="K57" s="53">
        <v>0</v>
      </c>
      <c r="L57" s="53">
        <v>0</v>
      </c>
      <c r="M57" s="53">
        <v>7910</v>
      </c>
      <c r="N57" s="53">
        <v>0</v>
      </c>
      <c r="O57" s="53">
        <v>0</v>
      </c>
      <c r="P57" s="53">
        <v>0</v>
      </c>
      <c r="Q57" s="53">
        <v>0</v>
      </c>
      <c r="R57" s="53">
        <v>70708</v>
      </c>
      <c r="S57" s="58">
        <f t="shared" si="8"/>
        <v>78618</v>
      </c>
      <c r="T57" s="81">
        <f t="shared" si="9"/>
        <v>0.8464763309589892</v>
      </c>
    </row>
    <row r="58" spans="1:20" s="46" customFormat="1" ht="13.5" customHeight="1">
      <c r="A58" s="44">
        <v>2</v>
      </c>
      <c r="B58" s="45" t="s">
        <v>111</v>
      </c>
      <c r="C58" s="51">
        <f t="shared" si="11"/>
        <v>1918631</v>
      </c>
      <c r="D58" s="53">
        <v>1234147</v>
      </c>
      <c r="E58" s="53">
        <v>684484</v>
      </c>
      <c r="F58" s="53">
        <v>800</v>
      </c>
      <c r="G58" s="53">
        <v>0</v>
      </c>
      <c r="H58" s="51">
        <f t="shared" si="14"/>
        <v>1917831</v>
      </c>
      <c r="I58" s="51">
        <f t="shared" si="15"/>
        <v>719945</v>
      </c>
      <c r="J58" s="53">
        <v>365183</v>
      </c>
      <c r="K58" s="53">
        <v>0</v>
      </c>
      <c r="L58" s="53">
        <v>0</v>
      </c>
      <c r="M58" s="53">
        <v>354762</v>
      </c>
      <c r="N58" s="53">
        <v>0</v>
      </c>
      <c r="O58" s="53">
        <v>0</v>
      </c>
      <c r="P58" s="53">
        <v>0</v>
      </c>
      <c r="Q58" s="53">
        <v>0</v>
      </c>
      <c r="R58" s="53">
        <v>1197886</v>
      </c>
      <c r="S58" s="58">
        <f t="shared" si="8"/>
        <v>1552648</v>
      </c>
      <c r="T58" s="81">
        <f t="shared" si="9"/>
        <v>0.5072373584093229</v>
      </c>
    </row>
    <row r="59" spans="1:20" s="46" customFormat="1" ht="13.5" customHeight="1">
      <c r="A59" s="44">
        <v>3</v>
      </c>
      <c r="B59" s="45" t="s">
        <v>104</v>
      </c>
      <c r="C59" s="51">
        <f t="shared" si="11"/>
        <v>941933</v>
      </c>
      <c r="D59" s="53">
        <v>792943</v>
      </c>
      <c r="E59" s="53">
        <v>148990</v>
      </c>
      <c r="F59" s="53">
        <v>10600</v>
      </c>
      <c r="G59" s="53">
        <v>0</v>
      </c>
      <c r="H59" s="51">
        <f t="shared" si="14"/>
        <v>931333</v>
      </c>
      <c r="I59" s="51">
        <f t="shared" si="15"/>
        <v>272441</v>
      </c>
      <c r="J59" s="53">
        <v>81036</v>
      </c>
      <c r="K59" s="53">
        <v>98150</v>
      </c>
      <c r="L59" s="53">
        <v>0</v>
      </c>
      <c r="M59" s="53">
        <v>93255</v>
      </c>
      <c r="N59" s="53">
        <v>0</v>
      </c>
      <c r="O59" s="53">
        <v>0</v>
      </c>
      <c r="P59" s="53">
        <v>0</v>
      </c>
      <c r="Q59" s="53">
        <v>0</v>
      </c>
      <c r="R59" s="53">
        <v>658892</v>
      </c>
      <c r="S59" s="58">
        <f t="shared" si="8"/>
        <v>752147</v>
      </c>
      <c r="T59" s="81">
        <f t="shared" si="9"/>
        <v>0.6577057050884412</v>
      </c>
    </row>
    <row r="60" spans="1:20" s="46" customFormat="1" ht="13.5" customHeight="1">
      <c r="A60" s="44">
        <v>4</v>
      </c>
      <c r="B60" s="45" t="s">
        <v>105</v>
      </c>
      <c r="C60" s="51">
        <f t="shared" si="11"/>
        <v>1174998</v>
      </c>
      <c r="D60" s="53">
        <v>769438</v>
      </c>
      <c r="E60" s="53">
        <v>405560</v>
      </c>
      <c r="F60" s="53">
        <v>0</v>
      </c>
      <c r="G60" s="53">
        <v>0</v>
      </c>
      <c r="H60" s="51">
        <f t="shared" si="14"/>
        <v>1174998</v>
      </c>
      <c r="I60" s="51">
        <f t="shared" si="15"/>
        <v>535849</v>
      </c>
      <c r="J60" s="53">
        <v>100064</v>
      </c>
      <c r="K60" s="53">
        <v>320000</v>
      </c>
      <c r="L60" s="53">
        <v>0</v>
      </c>
      <c r="M60" s="53">
        <v>76697</v>
      </c>
      <c r="N60" s="53">
        <v>0</v>
      </c>
      <c r="O60" s="53">
        <v>0</v>
      </c>
      <c r="P60" s="53">
        <v>0</v>
      </c>
      <c r="Q60" s="53">
        <v>39088</v>
      </c>
      <c r="R60" s="53">
        <v>639149</v>
      </c>
      <c r="S60" s="58">
        <f t="shared" si="8"/>
        <v>754934</v>
      </c>
      <c r="T60" s="81">
        <f t="shared" si="9"/>
        <v>0.7839223363298242</v>
      </c>
    </row>
    <row r="61" spans="1:20" s="43" customFormat="1" ht="13.5" customHeight="1">
      <c r="A61" s="41">
        <v>8</v>
      </c>
      <c r="B61" s="42" t="s">
        <v>106</v>
      </c>
      <c r="C61" s="51">
        <f t="shared" si="11"/>
        <v>73049703</v>
      </c>
      <c r="D61" s="57">
        <f aca="true" t="shared" si="20" ref="D61:R61">+SUM(D62:D65)</f>
        <v>68081442</v>
      </c>
      <c r="E61" s="57">
        <f t="shared" si="20"/>
        <v>4968261</v>
      </c>
      <c r="F61" s="57">
        <f t="shared" si="20"/>
        <v>20001</v>
      </c>
      <c r="G61" s="57">
        <f t="shared" si="20"/>
        <v>0</v>
      </c>
      <c r="H61" s="51">
        <f t="shared" si="14"/>
        <v>73029702</v>
      </c>
      <c r="I61" s="51">
        <f t="shared" si="15"/>
        <v>7547317</v>
      </c>
      <c r="J61" s="57">
        <f t="shared" si="20"/>
        <v>557669</v>
      </c>
      <c r="K61" s="57">
        <f t="shared" si="20"/>
        <v>66346</v>
      </c>
      <c r="L61" s="57">
        <f t="shared" si="20"/>
        <v>0</v>
      </c>
      <c r="M61" s="57">
        <f t="shared" si="20"/>
        <v>5468014</v>
      </c>
      <c r="N61" s="57">
        <f t="shared" si="20"/>
        <v>1449078</v>
      </c>
      <c r="O61" s="57">
        <f t="shared" si="20"/>
        <v>0</v>
      </c>
      <c r="P61" s="57">
        <f t="shared" si="20"/>
        <v>0</v>
      </c>
      <c r="Q61" s="57">
        <f t="shared" si="20"/>
        <v>6210</v>
      </c>
      <c r="R61" s="57">
        <f t="shared" si="20"/>
        <v>65482385</v>
      </c>
      <c r="S61" s="58">
        <f>+SUM(M61:R61)</f>
        <v>72405687</v>
      </c>
      <c r="T61" s="81">
        <f t="shared" si="9"/>
        <v>0.08268037502598606</v>
      </c>
    </row>
    <row r="62" spans="1:20" s="46" customFormat="1" ht="13.5" customHeight="1">
      <c r="A62" s="47" t="s">
        <v>24</v>
      </c>
      <c r="B62" s="48" t="s">
        <v>107</v>
      </c>
      <c r="C62" s="51">
        <f t="shared" si="11"/>
        <v>64742897</v>
      </c>
      <c r="D62" s="53">
        <v>62035580</v>
      </c>
      <c r="E62" s="54">
        <v>2707317</v>
      </c>
      <c r="F62" s="52">
        <v>0</v>
      </c>
      <c r="G62" s="54">
        <v>0</v>
      </c>
      <c r="H62" s="51">
        <f t="shared" si="14"/>
        <v>64742897</v>
      </c>
      <c r="I62" s="51">
        <f t="shared" si="15"/>
        <v>1024144</v>
      </c>
      <c r="J62" s="54">
        <v>155369</v>
      </c>
      <c r="K62" s="54">
        <v>24626</v>
      </c>
      <c r="L62" s="54">
        <v>0</v>
      </c>
      <c r="M62" s="54">
        <v>844149</v>
      </c>
      <c r="N62" s="52">
        <v>0</v>
      </c>
      <c r="O62" s="54">
        <v>0</v>
      </c>
      <c r="P62" s="54"/>
      <c r="Q62" s="54">
        <v>0</v>
      </c>
      <c r="R62" s="54">
        <v>63718753</v>
      </c>
      <c r="S62" s="58">
        <f t="shared" si="8"/>
        <v>64562902</v>
      </c>
      <c r="T62" s="81">
        <f t="shared" si="9"/>
        <v>0.17575165211142182</v>
      </c>
    </row>
    <row r="63" spans="1:20" s="46" customFormat="1" ht="13.5" customHeight="1">
      <c r="A63" s="47" t="s">
        <v>25</v>
      </c>
      <c r="B63" s="48" t="s">
        <v>108</v>
      </c>
      <c r="C63" s="51">
        <f t="shared" si="11"/>
        <v>2154771</v>
      </c>
      <c r="D63" s="53">
        <v>1237221</v>
      </c>
      <c r="E63" s="54">
        <v>917550</v>
      </c>
      <c r="F63" s="52">
        <v>1</v>
      </c>
      <c r="G63" s="54">
        <v>0</v>
      </c>
      <c r="H63" s="51">
        <f t="shared" si="14"/>
        <v>2154770</v>
      </c>
      <c r="I63" s="51">
        <f t="shared" si="15"/>
        <v>917548</v>
      </c>
      <c r="J63" s="54">
        <v>146932</v>
      </c>
      <c r="K63" s="54">
        <v>7200</v>
      </c>
      <c r="L63" s="54">
        <v>0</v>
      </c>
      <c r="M63" s="54">
        <v>757206</v>
      </c>
      <c r="N63" s="52"/>
      <c r="O63" s="54"/>
      <c r="P63" s="54"/>
      <c r="Q63" s="54">
        <v>6210</v>
      </c>
      <c r="R63" s="54">
        <v>1237222</v>
      </c>
      <c r="S63" s="58">
        <f t="shared" si="8"/>
        <v>2000638</v>
      </c>
      <c r="T63" s="81">
        <f t="shared" si="9"/>
        <v>0.16798249246905883</v>
      </c>
    </row>
    <row r="64" spans="1:20" s="46" customFormat="1" ht="13.5" customHeight="1">
      <c r="A64" s="49" t="s">
        <v>26</v>
      </c>
      <c r="B64" s="50" t="s">
        <v>115</v>
      </c>
      <c r="C64" s="51">
        <f t="shared" si="11"/>
        <v>1818841</v>
      </c>
      <c r="D64" s="54">
        <v>1488619</v>
      </c>
      <c r="E64" s="54">
        <v>330222</v>
      </c>
      <c r="F64" s="52">
        <v>20000</v>
      </c>
      <c r="G64" s="54">
        <v>0</v>
      </c>
      <c r="H64" s="51">
        <f t="shared" si="14"/>
        <v>1798841</v>
      </c>
      <c r="I64" s="51">
        <f t="shared" si="15"/>
        <v>1481479</v>
      </c>
      <c r="J64" s="54">
        <v>66336</v>
      </c>
      <c r="K64" s="54">
        <v>24520</v>
      </c>
      <c r="L64" s="54">
        <v>0</v>
      </c>
      <c r="M64" s="54">
        <v>1390622</v>
      </c>
      <c r="N64" s="52">
        <v>1</v>
      </c>
      <c r="O64" s="54">
        <v>0</v>
      </c>
      <c r="P64" s="54">
        <v>0</v>
      </c>
      <c r="Q64" s="54">
        <v>0</v>
      </c>
      <c r="R64" s="54">
        <v>317362</v>
      </c>
      <c r="S64" s="58">
        <f t="shared" si="8"/>
        <v>1707985</v>
      </c>
      <c r="T64" s="81">
        <f t="shared" si="9"/>
        <v>0.06132790272423706</v>
      </c>
    </row>
    <row r="65" spans="1:20" s="46" customFormat="1" ht="13.5" customHeight="1">
      <c r="A65" s="49" t="s">
        <v>33</v>
      </c>
      <c r="B65" s="50" t="s">
        <v>109</v>
      </c>
      <c r="C65" s="51">
        <f t="shared" si="11"/>
        <v>4333194</v>
      </c>
      <c r="D65" s="54">
        <v>3320022</v>
      </c>
      <c r="E65" s="54">
        <v>1013172</v>
      </c>
      <c r="F65" s="52">
        <v>0</v>
      </c>
      <c r="G65" s="54">
        <v>0</v>
      </c>
      <c r="H65" s="51">
        <f t="shared" si="14"/>
        <v>4333194</v>
      </c>
      <c r="I65" s="51">
        <f t="shared" si="15"/>
        <v>4124146</v>
      </c>
      <c r="J65" s="54">
        <v>189032</v>
      </c>
      <c r="K65" s="54">
        <v>10000</v>
      </c>
      <c r="L65" s="54">
        <v>0</v>
      </c>
      <c r="M65" s="54">
        <v>2476037</v>
      </c>
      <c r="N65" s="52">
        <v>1449077</v>
      </c>
      <c r="O65" s="54">
        <v>0</v>
      </c>
      <c r="P65" s="54">
        <v>0</v>
      </c>
      <c r="Q65" s="54">
        <v>0</v>
      </c>
      <c r="R65" s="54">
        <v>209048</v>
      </c>
      <c r="S65" s="58">
        <f t="shared" si="8"/>
        <v>4134162</v>
      </c>
      <c r="T65" s="81">
        <f t="shared" si="9"/>
        <v>0.048260173136450556</v>
      </c>
    </row>
    <row r="66" spans="1:21" s="67" customFormat="1" ht="16.5">
      <c r="A66" s="119"/>
      <c r="B66" s="119"/>
      <c r="C66" s="119"/>
      <c r="D66" s="119"/>
      <c r="E66" s="119"/>
      <c r="F66" s="65"/>
      <c r="G66" s="65"/>
      <c r="H66" s="65"/>
      <c r="I66" s="65"/>
      <c r="J66" s="65"/>
      <c r="K66" s="65"/>
      <c r="L66" s="65"/>
      <c r="M66" s="65"/>
      <c r="N66" s="147" t="str">
        <f>Sheet1!B8</f>
        <v>Thái Bình, ngày 06 tháng 03 năm 2017</v>
      </c>
      <c r="O66" s="147"/>
      <c r="P66" s="147"/>
      <c r="Q66" s="147"/>
      <c r="R66" s="147"/>
      <c r="S66" s="147"/>
      <c r="T66" s="147"/>
      <c r="U66" s="66"/>
    </row>
    <row r="67" spans="1:21" s="67" customFormat="1" ht="16.5">
      <c r="A67" s="65"/>
      <c r="B67" s="65"/>
      <c r="C67" s="65"/>
      <c r="D67" s="65"/>
      <c r="E67" s="65"/>
      <c r="F67" s="65"/>
      <c r="G67" s="65"/>
      <c r="H67" s="65"/>
      <c r="I67" s="65"/>
      <c r="J67" s="65"/>
      <c r="K67" s="65"/>
      <c r="L67" s="65"/>
      <c r="M67" s="65"/>
      <c r="N67" s="120" t="str">
        <f>Sheet1!B7</f>
        <v>KT. CỤC TRƯỞNG</v>
      </c>
      <c r="O67" s="120"/>
      <c r="P67" s="120"/>
      <c r="Q67" s="120"/>
      <c r="R67" s="120"/>
      <c r="S67" s="120"/>
      <c r="T67" s="120"/>
      <c r="U67" s="66"/>
    </row>
    <row r="68" spans="1:21" s="70" customFormat="1" ht="19.5" customHeight="1">
      <c r="A68" s="68"/>
      <c r="B68" s="120" t="s">
        <v>3</v>
      </c>
      <c r="C68" s="120"/>
      <c r="D68" s="120"/>
      <c r="E68" s="120"/>
      <c r="F68" s="69"/>
      <c r="G68" s="69"/>
      <c r="H68" s="69"/>
      <c r="I68" s="69"/>
      <c r="J68" s="69"/>
      <c r="K68" s="69"/>
      <c r="L68" s="69"/>
      <c r="M68" s="69"/>
      <c r="N68" s="121" t="str">
        <f>Sheet1!B9</f>
        <v>PHÓ CỤC TRƯỞNG</v>
      </c>
      <c r="O68" s="121"/>
      <c r="P68" s="121"/>
      <c r="Q68" s="121"/>
      <c r="R68" s="121"/>
      <c r="S68" s="121"/>
      <c r="T68" s="121"/>
      <c r="U68" s="68"/>
    </row>
    <row r="69" spans="2:20" s="71" customFormat="1" ht="16.5">
      <c r="B69" s="120"/>
      <c r="C69" s="120"/>
      <c r="D69" s="120"/>
      <c r="E69" s="120"/>
      <c r="F69" s="72"/>
      <c r="G69" s="72"/>
      <c r="H69" s="72"/>
      <c r="I69" s="72"/>
      <c r="J69" s="72"/>
      <c r="K69" s="72"/>
      <c r="L69" s="72"/>
      <c r="M69" s="72"/>
      <c r="N69" s="121"/>
      <c r="O69" s="121"/>
      <c r="P69" s="121"/>
      <c r="Q69" s="121"/>
      <c r="R69" s="121"/>
      <c r="S69" s="121"/>
      <c r="T69" s="121"/>
    </row>
    <row r="70" spans="2:20" s="71" customFormat="1" ht="16.5">
      <c r="B70" s="120"/>
      <c r="C70" s="120"/>
      <c r="D70" s="120"/>
      <c r="E70" s="120"/>
      <c r="F70" s="72"/>
      <c r="G70" s="72"/>
      <c r="H70" s="72"/>
      <c r="I70" s="72"/>
      <c r="J70" s="72"/>
      <c r="K70" s="72"/>
      <c r="L70" s="72"/>
      <c r="M70" s="72"/>
      <c r="N70" s="121"/>
      <c r="O70" s="121"/>
      <c r="P70" s="121"/>
      <c r="Q70" s="121"/>
      <c r="R70" s="121"/>
      <c r="S70" s="121"/>
      <c r="T70" s="121"/>
    </row>
    <row r="71" spans="2:20" s="71" customFormat="1" ht="16.5">
      <c r="B71" s="120"/>
      <c r="C71" s="120"/>
      <c r="D71" s="120"/>
      <c r="E71" s="120"/>
      <c r="F71" s="72"/>
      <c r="G71" s="72"/>
      <c r="H71" s="72"/>
      <c r="I71" s="72"/>
      <c r="J71" s="72"/>
      <c r="K71" s="72"/>
      <c r="L71" s="72"/>
      <c r="M71" s="72"/>
      <c r="N71" s="121"/>
      <c r="O71" s="121"/>
      <c r="P71" s="121"/>
      <c r="Q71" s="121"/>
      <c r="R71" s="121"/>
      <c r="S71" s="121"/>
      <c r="T71" s="121"/>
    </row>
    <row r="72" spans="1:20" s="71" customFormat="1" ht="15.75" customHeight="1">
      <c r="A72" s="73"/>
      <c r="B72" s="120"/>
      <c r="C72" s="120"/>
      <c r="D72" s="120"/>
      <c r="E72" s="120"/>
      <c r="F72" s="73"/>
      <c r="G72" s="73"/>
      <c r="H72" s="73"/>
      <c r="I72" s="73"/>
      <c r="J72" s="73"/>
      <c r="K72" s="73"/>
      <c r="L72" s="73"/>
      <c r="M72" s="73"/>
      <c r="N72" s="121"/>
      <c r="O72" s="121"/>
      <c r="P72" s="121"/>
      <c r="Q72" s="121"/>
      <c r="R72" s="121"/>
      <c r="S72" s="121"/>
      <c r="T72" s="121"/>
    </row>
    <row r="73" spans="1:20" s="71" customFormat="1" ht="16.5">
      <c r="A73" s="73"/>
      <c r="B73" s="120" t="str">
        <f>Sheet1!B5</f>
        <v>Hà Thành</v>
      </c>
      <c r="C73" s="120"/>
      <c r="D73" s="120"/>
      <c r="E73" s="120"/>
      <c r="F73" s="73"/>
      <c r="G73" s="73"/>
      <c r="H73" s="73"/>
      <c r="I73" s="73"/>
      <c r="J73" s="73"/>
      <c r="K73" s="73"/>
      <c r="L73" s="73"/>
      <c r="M73" s="73"/>
      <c r="N73" s="121" t="str">
        <f>Sheet1!B6</f>
        <v>Nguyễn Thái Bình</v>
      </c>
      <c r="O73" s="121"/>
      <c r="P73" s="121"/>
      <c r="Q73" s="121"/>
      <c r="R73" s="121"/>
      <c r="S73" s="121"/>
      <c r="T73" s="121"/>
    </row>
  </sheetData>
  <sheetProtection/>
  <protectedRanges>
    <protectedRange password="C71F" sqref="D14:G20 T12:T13 J52:R52 C40:G40 S31:S34 J30:S30 S36:S39 J45:R45 S62:S65 S21:S29 J35:S35 J14:T20 C30:G30 J61:S61 D61:G61 C45:G45 C52:G52 J40:S40 S41:S60 C35:G35 T21:T65" name="Range1"/>
  </protectedRanges>
  <mergeCells count="49">
    <mergeCell ref="N73:T73"/>
    <mergeCell ref="B69:E69"/>
    <mergeCell ref="B70:E70"/>
    <mergeCell ref="B71:E71"/>
    <mergeCell ref="B72:E72"/>
    <mergeCell ref="B73:E73"/>
    <mergeCell ref="N69:T69"/>
    <mergeCell ref="N70:T70"/>
    <mergeCell ref="N71:T71"/>
    <mergeCell ref="N72:T72"/>
    <mergeCell ref="A2:D2"/>
    <mergeCell ref="A6:B10"/>
    <mergeCell ref="D9:D10"/>
    <mergeCell ref="N68:T68"/>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Q5:T5"/>
    <mergeCell ref="A3:D3"/>
    <mergeCell ref="C6:E6"/>
    <mergeCell ref="C7:C10"/>
    <mergeCell ref="D7:E8"/>
    <mergeCell ref="E9:E10"/>
    <mergeCell ref="I8:I10"/>
    <mergeCell ref="J8:Q8"/>
    <mergeCell ref="N9:N10"/>
    <mergeCell ref="A66:E66"/>
    <mergeCell ref="B68:E68"/>
    <mergeCell ref="A12:B12"/>
    <mergeCell ref="T6:T10"/>
    <mergeCell ref="H7:H10"/>
    <mergeCell ref="I7:Q7"/>
    <mergeCell ref="N66:T66"/>
    <mergeCell ref="N67:T67"/>
    <mergeCell ref="R7:R10"/>
    <mergeCell ref="A11:B11"/>
  </mergeCells>
  <printOptions/>
  <pageMargins left="0.2" right="0" top="0.2" bottom="0" header="0.2" footer="0.2"/>
  <pageSetup horizontalDpi="600" verticalDpi="600" orientation="landscape" paperSize="9" r:id="rId2"/>
  <ignoredErrors>
    <ignoredError sqref="H12:I12 C12 H21:I38 H14:I14 I13 H16:I16 I15 C21:C65 H45:I65 I39:I4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2017-03-06T07:56:48Z</cp:lastPrinted>
  <dcterms:created xsi:type="dcterms:W3CDTF">2004-03-07T02:36:29Z</dcterms:created>
  <dcterms:modified xsi:type="dcterms:W3CDTF">2017-03-06T08:33:15Z</dcterms:modified>
  <cp:category/>
  <cp:version/>
  <cp:contentType/>
  <cp:contentStatus/>
</cp:coreProperties>
</file>